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<sst xmlns="http://schemas.openxmlformats.org/spreadsheetml/2006/main" count="554" uniqueCount="204">
  <si>
    <t>合肥市人力资源服务有限公司派驻至合肥机场国际服务中心
运营管理人员招聘笔试成绩汇总表</t>
  </si>
  <si>
    <t>岗位名称</t>
  </si>
  <si>
    <t>准考证号</t>
  </si>
  <si>
    <t>姓名</t>
  </si>
  <si>
    <t>笔试成绩</t>
  </si>
  <si>
    <t>排名</t>
  </si>
  <si>
    <t>备注</t>
  </si>
  <si>
    <t>运营管理</t>
  </si>
  <si>
    <t>江*</t>
  </si>
  <si>
    <t>宋*</t>
  </si>
  <si>
    <t>梁*颖</t>
  </si>
  <si>
    <t>金*祎</t>
  </si>
  <si>
    <t>张*明</t>
  </si>
  <si>
    <t>王*</t>
  </si>
  <si>
    <t>詹*琪</t>
  </si>
  <si>
    <t>徐*琰</t>
  </si>
  <si>
    <t>朱*璐</t>
  </si>
  <si>
    <t>付*月</t>
  </si>
  <si>
    <t>何*宇</t>
  </si>
  <si>
    <t>程*</t>
  </si>
  <si>
    <t>黄*硕</t>
  </si>
  <si>
    <t>张*皊</t>
  </si>
  <si>
    <t>史*怡</t>
  </si>
  <si>
    <t>郭*璟</t>
  </si>
  <si>
    <t>余*婷</t>
  </si>
  <si>
    <t>张*媛</t>
  </si>
  <si>
    <t>周*玉</t>
  </si>
  <si>
    <t>黄*</t>
  </si>
  <si>
    <t>杨*敏</t>
  </si>
  <si>
    <t>张*钰</t>
  </si>
  <si>
    <t>刘*悦</t>
  </si>
  <si>
    <t>徐*</t>
  </si>
  <si>
    <t>汪*</t>
  </si>
  <si>
    <t>陈*</t>
  </si>
  <si>
    <t>李*洁</t>
  </si>
  <si>
    <t>冯*媛</t>
  </si>
  <si>
    <t>于*情</t>
  </si>
  <si>
    <t>程*雯</t>
  </si>
  <si>
    <t>刘*智</t>
  </si>
  <si>
    <t>王*伟</t>
  </si>
  <si>
    <t>谈*阳</t>
  </si>
  <si>
    <t>朱*鹏</t>
  </si>
  <si>
    <t>黄*兰</t>
  </si>
  <si>
    <t>王*宜</t>
  </si>
  <si>
    <t>叶*</t>
  </si>
  <si>
    <t>吴*</t>
  </si>
  <si>
    <t>陶*成</t>
  </si>
  <si>
    <t>周*冉</t>
  </si>
  <si>
    <t>蒋*梦</t>
  </si>
  <si>
    <t>苏*峰</t>
  </si>
  <si>
    <t>解*璐</t>
  </si>
  <si>
    <t>张*</t>
  </si>
  <si>
    <t>王*天</t>
  </si>
  <si>
    <t>方*</t>
  </si>
  <si>
    <t>高*雪</t>
  </si>
  <si>
    <t>于*萁</t>
  </si>
  <si>
    <t>张*妮</t>
  </si>
  <si>
    <t>陈*菲</t>
  </si>
  <si>
    <t>皮*凡</t>
  </si>
  <si>
    <t>欧*昕</t>
  </si>
  <si>
    <t>黄*成</t>
  </si>
  <si>
    <t>韦*杰</t>
  </si>
  <si>
    <t>夏*新</t>
  </si>
  <si>
    <t>戴*龙</t>
  </si>
  <si>
    <t>闵*子</t>
  </si>
  <si>
    <t>李*</t>
  </si>
  <si>
    <t>翟*翠</t>
  </si>
  <si>
    <t>杨*明</t>
  </si>
  <si>
    <t>欧*</t>
  </si>
  <si>
    <t>杭*宇</t>
  </si>
  <si>
    <t>房*彦</t>
  </si>
  <si>
    <t>杨*莹</t>
  </si>
  <si>
    <t>卢*炼</t>
  </si>
  <si>
    <t>储*渊</t>
  </si>
  <si>
    <t>申*源</t>
  </si>
  <si>
    <t>章*琦</t>
  </si>
  <si>
    <t>夏*</t>
  </si>
  <si>
    <t>宁*玉</t>
  </si>
  <si>
    <t>朱*轩</t>
  </si>
  <si>
    <t>郭*艺</t>
  </si>
  <si>
    <t>王*茗</t>
  </si>
  <si>
    <t>周*尧</t>
  </si>
  <si>
    <t>周*威</t>
  </si>
  <si>
    <t>李*宇</t>
  </si>
  <si>
    <t>尹*</t>
  </si>
  <si>
    <t>李*琴</t>
  </si>
  <si>
    <t>李*晨</t>
  </si>
  <si>
    <t>孙*</t>
  </si>
  <si>
    <t>郭*梅</t>
  </si>
  <si>
    <t>王*东</t>
  </si>
  <si>
    <t>曹*</t>
  </si>
  <si>
    <t>杨*</t>
  </si>
  <si>
    <t>沈*怡</t>
  </si>
  <si>
    <t>葛*婷</t>
  </si>
  <si>
    <t>庄*敬</t>
  </si>
  <si>
    <t>袁*琴</t>
  </si>
  <si>
    <t>刘*贤</t>
  </si>
  <si>
    <t>刘*诚</t>
  </si>
  <si>
    <t>袁*娜</t>
  </si>
  <si>
    <t>蒋*兰</t>
  </si>
  <si>
    <t>马*然</t>
  </si>
  <si>
    <t>郭*航</t>
  </si>
  <si>
    <t>储*靖</t>
  </si>
  <si>
    <t>李*文</t>
  </si>
  <si>
    <t>程*恩</t>
  </si>
  <si>
    <t>朱*玉</t>
  </si>
  <si>
    <t>刘*俊</t>
  </si>
  <si>
    <t>缺考</t>
  </si>
  <si>
    <t>柯*</t>
  </si>
  <si>
    <t>张*寅</t>
  </si>
  <si>
    <t>尹*伟</t>
  </si>
  <si>
    <t>彭*宇</t>
  </si>
  <si>
    <t>陈*章</t>
  </si>
  <si>
    <t>李*雅</t>
  </si>
  <si>
    <t>王*娟</t>
  </si>
  <si>
    <t>王*然</t>
  </si>
  <si>
    <t>朱*超</t>
  </si>
  <si>
    <t>张*晴</t>
  </si>
  <si>
    <t>孙*平</t>
  </si>
  <si>
    <t>唐*</t>
  </si>
  <si>
    <t>王*鑫</t>
  </si>
  <si>
    <t>李*然</t>
  </si>
  <si>
    <t>杜*荣</t>
  </si>
  <si>
    <t>陈*东</t>
  </si>
  <si>
    <t>詹*</t>
  </si>
  <si>
    <t>马*秋</t>
  </si>
  <si>
    <t>刘*怡</t>
  </si>
  <si>
    <t>肖*林</t>
  </si>
  <si>
    <t>程*凡</t>
  </si>
  <si>
    <t>解*翔</t>
  </si>
  <si>
    <t>张*军</t>
  </si>
  <si>
    <t>张*伟</t>
  </si>
  <si>
    <t>江*芳</t>
  </si>
  <si>
    <t>方*娇</t>
  </si>
  <si>
    <t>吕*莹</t>
  </si>
  <si>
    <t>甄*敏</t>
  </si>
  <si>
    <t>徐*昕</t>
  </si>
  <si>
    <t>万*燕</t>
  </si>
  <si>
    <t>刘*宇</t>
  </si>
  <si>
    <t>吴*涵</t>
  </si>
  <si>
    <t>袁*庆</t>
  </si>
  <si>
    <t>唐*承</t>
  </si>
  <si>
    <t>朱*玲</t>
  </si>
  <si>
    <t>韩*蕊</t>
  </si>
  <si>
    <t>胡*</t>
  </si>
  <si>
    <t>谢*天</t>
  </si>
  <si>
    <t>王*茹</t>
  </si>
  <si>
    <t>陶*怡</t>
  </si>
  <si>
    <t>阮*凡</t>
  </si>
  <si>
    <t>郑*宁</t>
  </si>
  <si>
    <t>谭*雅</t>
  </si>
  <si>
    <t>丁*</t>
  </si>
  <si>
    <t>盛*阳</t>
  </si>
  <si>
    <t>鲍*</t>
  </si>
  <si>
    <t>齐*尧</t>
  </si>
  <si>
    <t>王*悦</t>
  </si>
  <si>
    <t>魏*雯</t>
  </si>
  <si>
    <t>于*真</t>
  </si>
  <si>
    <t>张*艳</t>
  </si>
  <si>
    <t>陈*祥</t>
  </si>
  <si>
    <t>王*君</t>
  </si>
  <si>
    <t>于*晓</t>
  </si>
  <si>
    <t>陈*馨</t>
  </si>
  <si>
    <t>沈*海</t>
  </si>
  <si>
    <t>徐*静</t>
  </si>
  <si>
    <t>杨*婷</t>
  </si>
  <si>
    <t>孙*睿</t>
  </si>
  <si>
    <t>吴*欣</t>
  </si>
  <si>
    <t>白*娜</t>
  </si>
  <si>
    <t>刘*</t>
  </si>
  <si>
    <t>吴*鸣</t>
  </si>
  <si>
    <t>王*荷</t>
  </si>
  <si>
    <t>唐*欣</t>
  </si>
  <si>
    <t>朱*婷</t>
  </si>
  <si>
    <t>曹*曼</t>
  </si>
  <si>
    <t>徐*宝</t>
  </si>
  <si>
    <t>戴*雨</t>
  </si>
  <si>
    <t>马*玲</t>
  </si>
  <si>
    <t>许*凡</t>
  </si>
  <si>
    <t>王*燕</t>
  </si>
  <si>
    <t>李*姗</t>
  </si>
  <si>
    <t>徐*蕾</t>
  </si>
  <si>
    <t>张*雅</t>
  </si>
  <si>
    <t>杨*生</t>
  </si>
  <si>
    <t>贺*涵</t>
  </si>
  <si>
    <t>赵*苇</t>
  </si>
  <si>
    <t>张*芸</t>
  </si>
  <si>
    <t>金*远</t>
  </si>
  <si>
    <t>刘*歌</t>
  </si>
  <si>
    <t>乔*杰</t>
  </si>
  <si>
    <t>孙*茗</t>
  </si>
  <si>
    <t>董*月</t>
  </si>
  <si>
    <t>朱*倩</t>
  </si>
  <si>
    <t>黄*悦</t>
  </si>
  <si>
    <t>金*珠</t>
  </si>
  <si>
    <t>许*吉</t>
  </si>
  <si>
    <t>姬*瑞</t>
  </si>
  <si>
    <t>陈*昕</t>
  </si>
  <si>
    <t>谢*</t>
  </si>
  <si>
    <t>马*静</t>
  </si>
  <si>
    <t>潘*玲</t>
  </si>
  <si>
    <t>杨*宇</t>
  </si>
  <si>
    <t>程*娜</t>
  </si>
  <si>
    <t>路*萌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</si>
</sst>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22"/>
      <color theme="1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tabSelected="1" workbookViewId="0">
      <selection activeCell="H13" sqref="H13"/>
    </sheetView>
  </sheetViews>
  <sheetFormatPr defaultColWidth="9" defaultRowHeight="13.5" outlineLevelCol="5"/>
  <cols>
    <col min="1" max="1" width="12.75" style="1" customWidth="1"/>
    <col min="2" max="6" width="14.375" style="1" customWidth="1"/>
    <col min="7" max="16384" width="9" style="1"/>
  </cols>
  <sheetData>
    <row r="1" s="1" customFormat="1" ht="68" customHeight="1" spans="1:6">
      <c r="A1" s="2" t="s">
        <v>0</v>
      </c>
      <c r="B1" s="3"/>
      <c r="C1" s="3"/>
      <c r="D1" s="3"/>
      <c r="E1" s="3"/>
      <c r="F1" s="3"/>
    </row>
    <row r="2" s="1" customFormat="1" ht="2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2" customHeight="1" spans="1:6">
      <c r="A3" s="5" t="s">
        <v>7</v>
      </c>
      <c r="B3" s="6" t="str">
        <f>"20260510507"</f>
        <v>20260510507</v>
      </c>
      <c r="C3" s="6" t="s">
        <v>8</v>
      </c>
      <c r="D3" s="7">
        <v>76.43</v>
      </c>
      <c r="E3" s="6">
        <v>1</v>
      </c>
      <c r="F3" s="6"/>
    </row>
    <row r="4" s="1" customFormat="1" ht="22" customHeight="1" spans="1:6">
      <c r="A4" s="5" t="s">
        <v>7</v>
      </c>
      <c r="B4" s="6" t="str">
        <f>"20260510109"</f>
        <v>20260510109</v>
      </c>
      <c r="C4" s="6" t="s">
        <v>9</v>
      </c>
      <c r="D4" s="7">
        <v>75.25</v>
      </c>
      <c r="E4" s="6">
        <v>2</v>
      </c>
      <c r="F4" s="6"/>
    </row>
    <row r="5" s="1" customFormat="1" ht="22" customHeight="1" spans="1:6">
      <c r="A5" s="5" t="s">
        <v>7</v>
      </c>
      <c r="B5" s="6" t="str">
        <f>"20260510725"</f>
        <v>20260510725</v>
      </c>
      <c r="C5" s="6" t="s">
        <v>10</v>
      </c>
      <c r="D5" s="7">
        <v>75.15</v>
      </c>
      <c r="E5" s="6">
        <v>3</v>
      </c>
      <c r="F5" s="6"/>
    </row>
    <row r="6" s="1" customFormat="1" ht="22" customHeight="1" spans="1:6">
      <c r="A6" s="5" t="s">
        <v>7</v>
      </c>
      <c r="B6" s="6" t="str">
        <f>"20260510121"</f>
        <v>20260510121</v>
      </c>
      <c r="C6" s="6" t="s">
        <v>11</v>
      </c>
      <c r="D6" s="7">
        <v>74.62</v>
      </c>
      <c r="E6" s="6">
        <v>4</v>
      </c>
      <c r="F6" s="6"/>
    </row>
    <row r="7" s="1" customFormat="1" ht="22" customHeight="1" spans="1:6">
      <c r="A7" s="5" t="s">
        <v>7</v>
      </c>
      <c r="B7" s="6" t="str">
        <f>"20260510627"</f>
        <v>20260510627</v>
      </c>
      <c r="C7" s="6" t="s">
        <v>12</v>
      </c>
      <c r="D7" s="7">
        <v>74.45</v>
      </c>
      <c r="E7" s="6">
        <v>5</v>
      </c>
      <c r="F7" s="6"/>
    </row>
    <row r="8" s="1" customFormat="1" ht="22" customHeight="1" spans="1:6">
      <c r="A8" s="5" t="s">
        <v>7</v>
      </c>
      <c r="B8" s="6" t="str">
        <f>"20260510528"</f>
        <v>20260510528</v>
      </c>
      <c r="C8" s="6" t="s">
        <v>13</v>
      </c>
      <c r="D8" s="7">
        <v>74.05</v>
      </c>
      <c r="E8" s="6">
        <v>6</v>
      </c>
      <c r="F8" s="6"/>
    </row>
    <row r="9" s="1" customFormat="1" ht="22" customHeight="1" spans="1:6">
      <c r="A9" s="5" t="s">
        <v>7</v>
      </c>
      <c r="B9" s="6" t="str">
        <f>"20260510321"</f>
        <v>20260510321</v>
      </c>
      <c r="C9" s="6" t="s">
        <v>14</v>
      </c>
      <c r="D9" s="7">
        <v>73.5</v>
      </c>
      <c r="E9" s="6">
        <v>7</v>
      </c>
      <c r="F9" s="6"/>
    </row>
    <row r="10" s="1" customFormat="1" ht="22" customHeight="1" spans="1:6">
      <c r="A10" s="5" t="s">
        <v>7</v>
      </c>
      <c r="B10" s="6" t="str">
        <f>"20260510524"</f>
        <v>20260510524</v>
      </c>
      <c r="C10" s="6" t="s">
        <v>15</v>
      </c>
      <c r="D10" s="7">
        <v>72.93</v>
      </c>
      <c r="E10" s="6">
        <v>8</v>
      </c>
      <c r="F10" s="6"/>
    </row>
    <row r="11" s="1" customFormat="1" ht="22" customHeight="1" spans="1:6">
      <c r="A11" s="5" t="s">
        <v>7</v>
      </c>
      <c r="B11" s="6" t="str">
        <f>"20260510215"</f>
        <v>20260510215</v>
      </c>
      <c r="C11" s="6" t="s">
        <v>16</v>
      </c>
      <c r="D11" s="7">
        <v>72.63</v>
      </c>
      <c r="E11" s="6">
        <v>9</v>
      </c>
      <c r="F11" s="6"/>
    </row>
    <row r="12" s="1" customFormat="1" ht="22" customHeight="1" spans="1:6">
      <c r="A12" s="5" t="s">
        <v>7</v>
      </c>
      <c r="B12" s="6" t="str">
        <f>"20260510304"</f>
        <v>20260510304</v>
      </c>
      <c r="C12" s="6" t="s">
        <v>17</v>
      </c>
      <c r="D12" s="7">
        <v>72.55</v>
      </c>
      <c r="E12" s="6">
        <v>10</v>
      </c>
      <c r="F12" s="6"/>
    </row>
    <row r="13" s="1" customFormat="1" ht="22" customHeight="1" spans="1:6">
      <c r="A13" s="5" t="s">
        <v>7</v>
      </c>
      <c r="B13" s="6" t="str">
        <f>"20260510601"</f>
        <v>20260510601</v>
      </c>
      <c r="C13" s="6" t="s">
        <v>18</v>
      </c>
      <c r="D13" s="7">
        <v>71.72</v>
      </c>
      <c r="E13" s="6">
        <v>11</v>
      </c>
      <c r="F13" s="6"/>
    </row>
    <row r="14" s="1" customFormat="1" ht="22" customHeight="1" spans="1:6">
      <c r="A14" s="5" t="s">
        <v>7</v>
      </c>
      <c r="B14" s="6" t="str">
        <f>"20260510316"</f>
        <v>20260510316</v>
      </c>
      <c r="C14" s="6" t="s">
        <v>19</v>
      </c>
      <c r="D14" s="7">
        <v>71.03</v>
      </c>
      <c r="E14" s="6">
        <v>12</v>
      </c>
      <c r="F14" s="6"/>
    </row>
    <row r="15" s="1" customFormat="1" ht="22" customHeight="1" spans="1:6">
      <c r="A15" s="5" t="s">
        <v>7</v>
      </c>
      <c r="B15" s="6" t="str">
        <f>"20260510107"</f>
        <v>20260510107</v>
      </c>
      <c r="C15" s="6" t="s">
        <v>20</v>
      </c>
      <c r="D15" s="7">
        <v>70.95</v>
      </c>
      <c r="E15" s="6">
        <v>13</v>
      </c>
      <c r="F15" s="6"/>
    </row>
    <row r="16" s="1" customFormat="1" ht="22" customHeight="1" spans="1:6">
      <c r="A16" s="5" t="s">
        <v>7</v>
      </c>
      <c r="B16" s="6" t="str">
        <f>"20260510503"</f>
        <v>20260510503</v>
      </c>
      <c r="C16" s="6" t="s">
        <v>21</v>
      </c>
      <c r="D16" s="7">
        <v>70.63</v>
      </c>
      <c r="E16" s="6">
        <v>14</v>
      </c>
      <c r="F16" s="6"/>
    </row>
    <row r="17" s="1" customFormat="1" ht="22" customHeight="1" spans="1:6">
      <c r="A17" s="5" t="s">
        <v>7</v>
      </c>
      <c r="B17" s="6" t="str">
        <f>"20260510711"</f>
        <v>20260510711</v>
      </c>
      <c r="C17" s="6" t="s">
        <v>22</v>
      </c>
      <c r="D17" s="7">
        <v>70.45</v>
      </c>
      <c r="E17" s="6">
        <v>15</v>
      </c>
      <c r="F17" s="6"/>
    </row>
    <row r="18" s="1" customFormat="1" ht="22" customHeight="1" spans="1:6">
      <c r="A18" s="5" t="s">
        <v>7</v>
      </c>
      <c r="B18" s="6" t="str">
        <f>"20260510112"</f>
        <v>20260510112</v>
      </c>
      <c r="C18" s="6" t="s">
        <v>23</v>
      </c>
      <c r="D18" s="7">
        <v>70.17</v>
      </c>
      <c r="E18" s="6">
        <v>16</v>
      </c>
      <c r="F18" s="6"/>
    </row>
    <row r="19" s="1" customFormat="1" ht="22" customHeight="1" spans="1:6">
      <c r="A19" s="5" t="s">
        <v>7</v>
      </c>
      <c r="B19" s="6" t="str">
        <f>"20260510319"</f>
        <v>20260510319</v>
      </c>
      <c r="C19" s="6" t="s">
        <v>24</v>
      </c>
      <c r="D19" s="7">
        <v>69.5</v>
      </c>
      <c r="E19" s="6">
        <v>17</v>
      </c>
      <c r="F19" s="6"/>
    </row>
    <row r="20" s="1" customFormat="1" ht="22" customHeight="1" spans="1:6">
      <c r="A20" s="5" t="s">
        <v>7</v>
      </c>
      <c r="B20" s="6" t="str">
        <f>"20260510620"</f>
        <v>20260510620</v>
      </c>
      <c r="C20" s="6" t="s">
        <v>25</v>
      </c>
      <c r="D20" s="7">
        <v>69.37</v>
      </c>
      <c r="E20" s="6">
        <v>18</v>
      </c>
      <c r="F20" s="6"/>
    </row>
    <row r="21" s="1" customFormat="1" ht="22" customHeight="1" spans="1:6">
      <c r="A21" s="5" t="s">
        <v>7</v>
      </c>
      <c r="B21" s="6" t="str">
        <f>"20260510525"</f>
        <v>20260510525</v>
      </c>
      <c r="C21" s="6" t="s">
        <v>26</v>
      </c>
      <c r="D21" s="7">
        <v>69.35</v>
      </c>
      <c r="E21" s="6">
        <v>19</v>
      </c>
      <c r="F21" s="6"/>
    </row>
    <row r="22" s="1" customFormat="1" ht="22" customHeight="1" spans="1:6">
      <c r="A22" s="5" t="s">
        <v>7</v>
      </c>
      <c r="B22" s="6" t="str">
        <f>"20260510116"</f>
        <v>20260510116</v>
      </c>
      <c r="C22" s="6" t="s">
        <v>27</v>
      </c>
      <c r="D22" s="7">
        <v>69.25</v>
      </c>
      <c r="E22" s="6">
        <v>20</v>
      </c>
      <c r="F22" s="6"/>
    </row>
    <row r="23" s="1" customFormat="1" ht="22" customHeight="1" spans="1:6">
      <c r="A23" s="5" t="s">
        <v>7</v>
      </c>
      <c r="B23" s="6" t="str">
        <f>"20260510323"</f>
        <v>20260510323</v>
      </c>
      <c r="C23" s="6" t="s">
        <v>28</v>
      </c>
      <c r="D23" s="7">
        <v>69.1</v>
      </c>
      <c r="E23" s="6">
        <v>21</v>
      </c>
      <c r="F23" s="6"/>
    </row>
    <row r="24" s="1" customFormat="1" ht="22" customHeight="1" spans="1:6">
      <c r="A24" s="5" t="s">
        <v>7</v>
      </c>
      <c r="B24" s="6" t="str">
        <f>"20260510211"</f>
        <v>20260510211</v>
      </c>
      <c r="C24" s="6" t="s">
        <v>29</v>
      </c>
      <c r="D24" s="7">
        <v>68.85</v>
      </c>
      <c r="E24" s="6">
        <v>22</v>
      </c>
      <c r="F24" s="6"/>
    </row>
    <row r="25" s="1" customFormat="1" ht="22" customHeight="1" spans="1:6">
      <c r="A25" s="5" t="s">
        <v>7</v>
      </c>
      <c r="B25" s="6" t="str">
        <f>"20260510522"</f>
        <v>20260510522</v>
      </c>
      <c r="C25" s="6" t="s">
        <v>30</v>
      </c>
      <c r="D25" s="7">
        <v>68.5</v>
      </c>
      <c r="E25" s="6">
        <v>23</v>
      </c>
      <c r="F25" s="6"/>
    </row>
    <row r="26" s="1" customFormat="1" ht="22" customHeight="1" spans="1:6">
      <c r="A26" s="5" t="s">
        <v>7</v>
      </c>
      <c r="B26" s="6" t="str">
        <f>"20260510418"</f>
        <v>20260510418</v>
      </c>
      <c r="C26" s="6" t="s">
        <v>31</v>
      </c>
      <c r="D26" s="7">
        <v>68.35</v>
      </c>
      <c r="E26" s="6">
        <v>24</v>
      </c>
      <c r="F26" s="6"/>
    </row>
    <row r="27" s="1" customFormat="1" ht="22" customHeight="1" spans="1:6">
      <c r="A27" s="5" t="s">
        <v>7</v>
      </c>
      <c r="B27" s="6" t="str">
        <f>"20260510119"</f>
        <v>20260510119</v>
      </c>
      <c r="C27" s="6" t="s">
        <v>32</v>
      </c>
      <c r="D27" s="7">
        <v>67.83</v>
      </c>
      <c r="E27" s="6">
        <v>25</v>
      </c>
      <c r="F27" s="6"/>
    </row>
    <row r="28" s="1" customFormat="1" ht="22" customHeight="1" spans="1:6">
      <c r="A28" s="5" t="s">
        <v>7</v>
      </c>
      <c r="B28" s="6" t="str">
        <f>"20260510615"</f>
        <v>20260510615</v>
      </c>
      <c r="C28" s="6" t="s">
        <v>33</v>
      </c>
      <c r="D28" s="7">
        <v>67.72</v>
      </c>
      <c r="E28" s="6">
        <v>26</v>
      </c>
      <c r="F28" s="6"/>
    </row>
    <row r="29" s="1" customFormat="1" ht="22" customHeight="1" spans="1:6">
      <c r="A29" s="5" t="s">
        <v>7</v>
      </c>
      <c r="B29" s="6" t="str">
        <f>"20260510232"</f>
        <v>20260510232</v>
      </c>
      <c r="C29" s="6" t="s">
        <v>34</v>
      </c>
      <c r="D29" s="7">
        <v>67.6</v>
      </c>
      <c r="E29" s="6">
        <v>27</v>
      </c>
      <c r="F29" s="6"/>
    </row>
    <row r="30" s="1" customFormat="1" ht="22" customHeight="1" spans="1:6">
      <c r="A30" s="5" t="s">
        <v>7</v>
      </c>
      <c r="B30" s="6" t="str">
        <f>"20260510622"</f>
        <v>20260510622</v>
      </c>
      <c r="C30" s="6" t="s">
        <v>35</v>
      </c>
      <c r="D30" s="7">
        <v>67.52</v>
      </c>
      <c r="E30" s="6">
        <v>28</v>
      </c>
      <c r="F30" s="6"/>
    </row>
    <row r="31" s="1" customFormat="1" ht="22" customHeight="1" spans="1:6">
      <c r="A31" s="5" t="s">
        <v>7</v>
      </c>
      <c r="B31" s="6" t="str">
        <f>"20260510709"</f>
        <v>20260510709</v>
      </c>
      <c r="C31" s="6" t="s">
        <v>36</v>
      </c>
      <c r="D31" s="7">
        <v>67.5</v>
      </c>
      <c r="E31" s="6">
        <v>29</v>
      </c>
      <c r="F31" s="6"/>
    </row>
    <row r="32" s="1" customFormat="1" ht="22" customHeight="1" spans="1:6">
      <c r="A32" s="5" t="s">
        <v>7</v>
      </c>
      <c r="B32" s="6" t="str">
        <f>"20260510729"</f>
        <v>20260510729</v>
      </c>
      <c r="C32" s="6" t="s">
        <v>37</v>
      </c>
      <c r="D32" s="7">
        <v>67.5</v>
      </c>
      <c r="E32" s="6">
        <v>29</v>
      </c>
      <c r="F32" s="6"/>
    </row>
    <row r="33" s="1" customFormat="1" ht="22" customHeight="1" spans="1:6">
      <c r="A33" s="5" t="s">
        <v>7</v>
      </c>
      <c r="B33" s="6" t="str">
        <f>"20260510217"</f>
        <v>20260510217</v>
      </c>
      <c r="C33" s="6" t="s">
        <v>38</v>
      </c>
      <c r="D33" s="7">
        <v>67.4</v>
      </c>
      <c r="E33" s="6">
        <v>31</v>
      </c>
      <c r="F33" s="6"/>
    </row>
    <row r="34" s="1" customFormat="1" ht="22" customHeight="1" spans="1:6">
      <c r="A34" s="5" t="s">
        <v>7</v>
      </c>
      <c r="B34" s="6" t="str">
        <f>"20260510628"</f>
        <v>20260510628</v>
      </c>
      <c r="C34" s="6" t="s">
        <v>39</v>
      </c>
      <c r="D34" s="7">
        <v>67.4</v>
      </c>
      <c r="E34" s="6">
        <v>31</v>
      </c>
      <c r="F34" s="6"/>
    </row>
    <row r="35" s="1" customFormat="1" ht="22" customHeight="1" spans="1:6">
      <c r="A35" s="5" t="s">
        <v>7</v>
      </c>
      <c r="B35" s="6" t="str">
        <f>"20260510403"</f>
        <v>20260510403</v>
      </c>
      <c r="C35" s="6" t="s">
        <v>40</v>
      </c>
      <c r="D35" s="7">
        <v>67.38</v>
      </c>
      <c r="E35" s="6">
        <v>33</v>
      </c>
      <c r="F35" s="6"/>
    </row>
    <row r="36" s="1" customFormat="1" ht="22" customHeight="1" spans="1:6">
      <c r="A36" s="5" t="s">
        <v>7</v>
      </c>
      <c r="B36" s="6" t="str">
        <f>"20260510229"</f>
        <v>20260510229</v>
      </c>
      <c r="C36" s="6" t="s">
        <v>41</v>
      </c>
      <c r="D36" s="7">
        <v>67.27</v>
      </c>
      <c r="E36" s="6">
        <v>34</v>
      </c>
      <c r="F36" s="6"/>
    </row>
    <row r="37" s="1" customFormat="1" ht="22" customHeight="1" spans="1:6">
      <c r="A37" s="5" t="s">
        <v>7</v>
      </c>
      <c r="B37" s="6" t="str">
        <f>"20260510421"</f>
        <v>20260510421</v>
      </c>
      <c r="C37" s="6" t="s">
        <v>42</v>
      </c>
      <c r="D37" s="7">
        <v>67.2</v>
      </c>
      <c r="E37" s="6">
        <v>35</v>
      </c>
      <c r="F37" s="6"/>
    </row>
    <row r="38" s="1" customFormat="1" ht="22" customHeight="1" spans="1:6">
      <c r="A38" s="5" t="s">
        <v>7</v>
      </c>
      <c r="B38" s="6" t="str">
        <f>"20260510617"</f>
        <v>20260510617</v>
      </c>
      <c r="C38" s="6" t="s">
        <v>43</v>
      </c>
      <c r="D38" s="7">
        <v>66.95</v>
      </c>
      <c r="E38" s="6">
        <v>36</v>
      </c>
      <c r="F38" s="6"/>
    </row>
    <row r="39" s="1" customFormat="1" ht="22" customHeight="1" spans="1:6">
      <c r="A39" s="5" t="s">
        <v>7</v>
      </c>
      <c r="B39" s="6" t="str">
        <f>"20260510309"</f>
        <v>20260510309</v>
      </c>
      <c r="C39" s="6" t="s">
        <v>44</v>
      </c>
      <c r="D39" s="7">
        <v>66.9</v>
      </c>
      <c r="E39" s="6">
        <v>37</v>
      </c>
      <c r="F39" s="6"/>
    </row>
    <row r="40" s="1" customFormat="1" ht="22" customHeight="1" spans="1:6">
      <c r="A40" s="5" t="s">
        <v>7</v>
      </c>
      <c r="B40" s="6" t="str">
        <f>"20260510108"</f>
        <v>20260510108</v>
      </c>
      <c r="C40" s="6" t="s">
        <v>45</v>
      </c>
      <c r="D40" s="7">
        <v>66.75</v>
      </c>
      <c r="E40" s="6">
        <v>38</v>
      </c>
      <c r="F40" s="6"/>
    </row>
    <row r="41" s="1" customFormat="1" ht="22" customHeight="1" spans="1:6">
      <c r="A41" s="5" t="s">
        <v>7</v>
      </c>
      <c r="B41" s="6" t="str">
        <f>"20260510411"</f>
        <v>20260510411</v>
      </c>
      <c r="C41" s="6" t="s">
        <v>44</v>
      </c>
      <c r="D41" s="7">
        <v>66.73</v>
      </c>
      <c r="E41" s="6">
        <v>39</v>
      </c>
      <c r="F41" s="6"/>
    </row>
    <row r="42" s="1" customFormat="1" ht="22" customHeight="1" spans="1:6">
      <c r="A42" s="5" t="s">
        <v>7</v>
      </c>
      <c r="B42" s="6" t="str">
        <f>"20260510412"</f>
        <v>20260510412</v>
      </c>
      <c r="C42" s="6" t="s">
        <v>46</v>
      </c>
      <c r="D42" s="7">
        <v>66.72</v>
      </c>
      <c r="E42" s="6">
        <v>40</v>
      </c>
      <c r="F42" s="6"/>
    </row>
    <row r="43" s="1" customFormat="1" ht="22" customHeight="1" spans="1:6">
      <c r="A43" s="5" t="s">
        <v>7</v>
      </c>
      <c r="B43" s="6" t="str">
        <f>"20260510127"</f>
        <v>20260510127</v>
      </c>
      <c r="C43" s="6" t="s">
        <v>47</v>
      </c>
      <c r="D43" s="7">
        <v>66.67</v>
      </c>
      <c r="E43" s="6">
        <v>41</v>
      </c>
      <c r="F43" s="6"/>
    </row>
    <row r="44" s="1" customFormat="1" ht="22" customHeight="1" spans="1:6">
      <c r="A44" s="5" t="s">
        <v>7</v>
      </c>
      <c r="B44" s="6" t="str">
        <f>"20260510314"</f>
        <v>20260510314</v>
      </c>
      <c r="C44" s="6" t="s">
        <v>48</v>
      </c>
      <c r="D44" s="7">
        <v>66.6</v>
      </c>
      <c r="E44" s="6">
        <v>42</v>
      </c>
      <c r="F44" s="6"/>
    </row>
    <row r="45" s="1" customFormat="1" ht="22" customHeight="1" spans="1:6">
      <c r="A45" s="5" t="s">
        <v>7</v>
      </c>
      <c r="B45" s="6" t="str">
        <f>"20260510516"</f>
        <v>20260510516</v>
      </c>
      <c r="C45" s="6" t="s">
        <v>31</v>
      </c>
      <c r="D45" s="7">
        <v>66.4</v>
      </c>
      <c r="E45" s="6">
        <v>43</v>
      </c>
      <c r="F45" s="6"/>
    </row>
    <row r="46" s="1" customFormat="1" ht="22" customHeight="1" spans="1:6">
      <c r="A46" s="5" t="s">
        <v>7</v>
      </c>
      <c r="B46" s="6" t="str">
        <f>"20260510726"</f>
        <v>20260510726</v>
      </c>
      <c r="C46" s="6" t="s">
        <v>49</v>
      </c>
      <c r="D46" s="7">
        <v>66.4</v>
      </c>
      <c r="E46" s="6">
        <v>43</v>
      </c>
      <c r="F46" s="6"/>
    </row>
    <row r="47" s="1" customFormat="1" ht="22" customHeight="1" spans="1:6">
      <c r="A47" s="5" t="s">
        <v>7</v>
      </c>
      <c r="B47" s="6" t="str">
        <f>"20260510324"</f>
        <v>20260510324</v>
      </c>
      <c r="C47" s="6" t="s">
        <v>50</v>
      </c>
      <c r="D47" s="7">
        <v>66.37</v>
      </c>
      <c r="E47" s="6">
        <v>45</v>
      </c>
      <c r="F47" s="6"/>
    </row>
    <row r="48" s="1" customFormat="1" ht="22" customHeight="1" spans="1:6">
      <c r="A48" s="5" t="s">
        <v>7</v>
      </c>
      <c r="B48" s="6" t="str">
        <f>"20260510203"</f>
        <v>20260510203</v>
      </c>
      <c r="C48" s="6" t="s">
        <v>51</v>
      </c>
      <c r="D48" s="7">
        <v>65.9</v>
      </c>
      <c r="E48" s="6">
        <v>46</v>
      </c>
      <c r="F48" s="6"/>
    </row>
    <row r="49" s="1" customFormat="1" ht="22" customHeight="1" spans="1:6">
      <c r="A49" s="5" t="s">
        <v>7</v>
      </c>
      <c r="B49" s="6" t="str">
        <f>"20260510102"</f>
        <v>20260510102</v>
      </c>
      <c r="C49" s="6" t="s">
        <v>52</v>
      </c>
      <c r="D49" s="7">
        <v>65.77</v>
      </c>
      <c r="E49" s="6">
        <v>47</v>
      </c>
      <c r="F49" s="6"/>
    </row>
    <row r="50" s="1" customFormat="1" ht="22" customHeight="1" spans="1:6">
      <c r="A50" s="5" t="s">
        <v>7</v>
      </c>
      <c r="B50" s="6" t="str">
        <f>"20260510510"</f>
        <v>20260510510</v>
      </c>
      <c r="C50" s="6" t="s">
        <v>53</v>
      </c>
      <c r="D50" s="7">
        <v>65.7</v>
      </c>
      <c r="E50" s="6">
        <v>48</v>
      </c>
      <c r="F50" s="6"/>
    </row>
    <row r="51" s="1" customFormat="1" ht="22" customHeight="1" spans="1:6">
      <c r="A51" s="5" t="s">
        <v>7</v>
      </c>
      <c r="B51" s="6" t="str">
        <f>"20260510611"</f>
        <v>20260510611</v>
      </c>
      <c r="C51" s="6" t="s">
        <v>54</v>
      </c>
      <c r="D51" s="7">
        <v>65.5</v>
      </c>
      <c r="E51" s="6">
        <v>49</v>
      </c>
      <c r="F51" s="6"/>
    </row>
    <row r="52" s="1" customFormat="1" ht="22" customHeight="1" spans="1:6">
      <c r="A52" s="5" t="s">
        <v>7</v>
      </c>
      <c r="B52" s="6" t="str">
        <f>"20260510126"</f>
        <v>20260510126</v>
      </c>
      <c r="C52" s="6" t="s">
        <v>55</v>
      </c>
      <c r="D52" s="7">
        <v>65.47</v>
      </c>
      <c r="E52" s="6">
        <v>50</v>
      </c>
      <c r="F52" s="6"/>
    </row>
    <row r="53" s="1" customFormat="1" ht="22" customHeight="1" spans="1:6">
      <c r="A53" s="5" t="s">
        <v>7</v>
      </c>
      <c r="B53" s="6" t="str">
        <f>"20260510216"</f>
        <v>20260510216</v>
      </c>
      <c r="C53" s="6" t="s">
        <v>56</v>
      </c>
      <c r="D53" s="7">
        <v>65.45</v>
      </c>
      <c r="E53" s="6">
        <v>51</v>
      </c>
      <c r="F53" s="6"/>
    </row>
    <row r="54" s="1" customFormat="1" ht="22" customHeight="1" spans="1:6">
      <c r="A54" s="5" t="s">
        <v>7</v>
      </c>
      <c r="B54" s="6" t="str">
        <f>"20260510114"</f>
        <v>20260510114</v>
      </c>
      <c r="C54" s="6" t="s">
        <v>51</v>
      </c>
      <c r="D54" s="7">
        <v>65.33</v>
      </c>
      <c r="E54" s="6">
        <v>52</v>
      </c>
      <c r="F54" s="6"/>
    </row>
    <row r="55" s="1" customFormat="1" ht="22" customHeight="1" spans="1:6">
      <c r="A55" s="5" t="s">
        <v>7</v>
      </c>
      <c r="B55" s="6" t="str">
        <f>"20260510115"</f>
        <v>20260510115</v>
      </c>
      <c r="C55" s="6" t="s">
        <v>51</v>
      </c>
      <c r="D55" s="7">
        <v>65.3</v>
      </c>
      <c r="E55" s="6">
        <v>53</v>
      </c>
      <c r="F55" s="6"/>
    </row>
    <row r="56" s="1" customFormat="1" ht="22" customHeight="1" spans="1:6">
      <c r="A56" s="5" t="s">
        <v>7</v>
      </c>
      <c r="B56" s="6" t="str">
        <f>"20260510419"</f>
        <v>20260510419</v>
      </c>
      <c r="C56" s="6" t="s">
        <v>57</v>
      </c>
      <c r="D56" s="7">
        <v>65.22</v>
      </c>
      <c r="E56" s="6">
        <v>54</v>
      </c>
      <c r="F56" s="6"/>
    </row>
    <row r="57" s="1" customFormat="1" ht="22" customHeight="1" spans="1:6">
      <c r="A57" s="5" t="s">
        <v>7</v>
      </c>
      <c r="B57" s="6" t="str">
        <f>"20260510604"</f>
        <v>20260510604</v>
      </c>
      <c r="C57" s="6" t="s">
        <v>58</v>
      </c>
      <c r="D57" s="7">
        <v>65.22</v>
      </c>
      <c r="E57" s="6">
        <v>54</v>
      </c>
      <c r="F57" s="6"/>
    </row>
    <row r="58" s="1" customFormat="1" ht="22" customHeight="1" spans="1:6">
      <c r="A58" s="5" t="s">
        <v>7</v>
      </c>
      <c r="B58" s="6" t="str">
        <f>"20260510310"</f>
        <v>20260510310</v>
      </c>
      <c r="C58" s="6" t="s">
        <v>19</v>
      </c>
      <c r="D58" s="7">
        <v>65</v>
      </c>
      <c r="E58" s="6">
        <v>56</v>
      </c>
      <c r="F58" s="6"/>
    </row>
    <row r="59" s="1" customFormat="1" ht="22" customHeight="1" spans="1:6">
      <c r="A59" s="5" t="s">
        <v>7</v>
      </c>
      <c r="B59" s="6" t="str">
        <f>"20260510432"</f>
        <v>20260510432</v>
      </c>
      <c r="C59" s="6" t="s">
        <v>59</v>
      </c>
      <c r="D59" s="7">
        <v>64.93</v>
      </c>
      <c r="E59" s="6">
        <v>57</v>
      </c>
      <c r="F59" s="6"/>
    </row>
    <row r="60" s="1" customFormat="1" ht="22" customHeight="1" spans="1:6">
      <c r="A60" s="5" t="s">
        <v>7</v>
      </c>
      <c r="B60" s="6" t="str">
        <f>"20260510607"</f>
        <v>20260510607</v>
      </c>
      <c r="C60" s="6" t="s">
        <v>60</v>
      </c>
      <c r="D60" s="7">
        <v>64.93</v>
      </c>
      <c r="E60" s="6">
        <v>57</v>
      </c>
      <c r="F60" s="6"/>
    </row>
    <row r="61" s="1" customFormat="1" ht="22" customHeight="1" spans="1:6">
      <c r="A61" s="5" t="s">
        <v>7</v>
      </c>
      <c r="B61" s="6" t="str">
        <f>"20260510123"</f>
        <v>20260510123</v>
      </c>
      <c r="C61" s="6" t="s">
        <v>61</v>
      </c>
      <c r="D61" s="7">
        <v>64.5</v>
      </c>
      <c r="E61" s="6">
        <v>59</v>
      </c>
      <c r="F61" s="6"/>
    </row>
    <row r="62" s="1" customFormat="1" ht="22" customHeight="1" spans="1:6">
      <c r="A62" s="5" t="s">
        <v>7</v>
      </c>
      <c r="B62" s="6" t="str">
        <f>"20260510717"</f>
        <v>20260510717</v>
      </c>
      <c r="C62" s="6" t="s">
        <v>62</v>
      </c>
      <c r="D62" s="7">
        <v>64.5</v>
      </c>
      <c r="E62" s="6">
        <v>59</v>
      </c>
      <c r="F62" s="6"/>
    </row>
    <row r="63" s="1" customFormat="1" ht="22" customHeight="1" spans="1:6">
      <c r="A63" s="5" t="s">
        <v>7</v>
      </c>
      <c r="B63" s="6" t="str">
        <f>"20260510320"</f>
        <v>20260510320</v>
      </c>
      <c r="C63" s="6" t="s">
        <v>63</v>
      </c>
      <c r="D63" s="7">
        <v>64.45</v>
      </c>
      <c r="E63" s="6">
        <v>61</v>
      </c>
      <c r="F63" s="6"/>
    </row>
    <row r="64" s="1" customFormat="1" ht="22" customHeight="1" spans="1:6">
      <c r="A64" s="5" t="s">
        <v>7</v>
      </c>
      <c r="B64" s="6" t="str">
        <f>"20260510427"</f>
        <v>20260510427</v>
      </c>
      <c r="C64" s="6" t="s">
        <v>64</v>
      </c>
      <c r="D64" s="7">
        <v>64.33</v>
      </c>
      <c r="E64" s="6">
        <v>62</v>
      </c>
      <c r="F64" s="6"/>
    </row>
    <row r="65" s="1" customFormat="1" ht="22" customHeight="1" spans="1:6">
      <c r="A65" s="5" t="s">
        <v>7</v>
      </c>
      <c r="B65" s="6" t="str">
        <f>"20260510701"</f>
        <v>20260510701</v>
      </c>
      <c r="C65" s="6" t="s">
        <v>65</v>
      </c>
      <c r="D65" s="7">
        <v>64.25</v>
      </c>
      <c r="E65" s="6">
        <v>63</v>
      </c>
      <c r="F65" s="6"/>
    </row>
    <row r="66" s="1" customFormat="1" ht="22" customHeight="1" spans="1:6">
      <c r="A66" s="5" t="s">
        <v>7</v>
      </c>
      <c r="B66" s="6" t="str">
        <f>"20260510502"</f>
        <v>20260510502</v>
      </c>
      <c r="C66" s="6" t="s">
        <v>66</v>
      </c>
      <c r="D66" s="7">
        <v>64.15</v>
      </c>
      <c r="E66" s="6">
        <v>64</v>
      </c>
      <c r="F66" s="6"/>
    </row>
    <row r="67" s="1" customFormat="1" ht="22" customHeight="1" spans="1:6">
      <c r="A67" s="5" t="s">
        <v>7</v>
      </c>
      <c r="B67" s="6" t="str">
        <f>"20260510722"</f>
        <v>20260510722</v>
      </c>
      <c r="C67" s="6" t="s">
        <v>67</v>
      </c>
      <c r="D67" s="7">
        <v>63.9</v>
      </c>
      <c r="E67" s="6">
        <v>65</v>
      </c>
      <c r="F67" s="6"/>
    </row>
    <row r="68" s="1" customFormat="1" ht="22" customHeight="1" spans="1:6">
      <c r="A68" s="5" t="s">
        <v>7</v>
      </c>
      <c r="B68" s="6" t="str">
        <f>"20260510715"</f>
        <v>20260510715</v>
      </c>
      <c r="C68" s="6" t="s">
        <v>68</v>
      </c>
      <c r="D68" s="7">
        <v>63.75</v>
      </c>
      <c r="E68" s="6">
        <v>66</v>
      </c>
      <c r="F68" s="6"/>
    </row>
    <row r="69" s="1" customFormat="1" ht="22" customHeight="1" spans="1:6">
      <c r="A69" s="5" t="s">
        <v>7</v>
      </c>
      <c r="B69" s="6" t="str">
        <f>"20260510125"</f>
        <v>20260510125</v>
      </c>
      <c r="C69" s="6" t="s">
        <v>69</v>
      </c>
      <c r="D69" s="7">
        <v>63.6</v>
      </c>
      <c r="E69" s="6">
        <v>67</v>
      </c>
      <c r="F69" s="6"/>
    </row>
    <row r="70" s="1" customFormat="1" ht="22" customHeight="1" spans="1:6">
      <c r="A70" s="5" t="s">
        <v>7</v>
      </c>
      <c r="B70" s="6" t="str">
        <f>"20260510714"</f>
        <v>20260510714</v>
      </c>
      <c r="C70" s="6" t="s">
        <v>70</v>
      </c>
      <c r="D70" s="7">
        <v>63.6</v>
      </c>
      <c r="E70" s="6">
        <v>67</v>
      </c>
      <c r="F70" s="6"/>
    </row>
    <row r="71" s="1" customFormat="1" ht="22" customHeight="1" spans="1:6">
      <c r="A71" s="5" t="s">
        <v>7</v>
      </c>
      <c r="B71" s="6" t="str">
        <f>"20260510332"</f>
        <v>20260510332</v>
      </c>
      <c r="C71" s="6" t="s">
        <v>71</v>
      </c>
      <c r="D71" s="7">
        <v>63.57</v>
      </c>
      <c r="E71" s="6">
        <v>69</v>
      </c>
      <c r="F71" s="6"/>
    </row>
    <row r="72" s="1" customFormat="1" ht="22" customHeight="1" spans="1:6">
      <c r="A72" s="5" t="s">
        <v>7</v>
      </c>
      <c r="B72" s="6" t="str">
        <f>"20260510519"</f>
        <v>20260510519</v>
      </c>
      <c r="C72" s="6" t="s">
        <v>72</v>
      </c>
      <c r="D72" s="7">
        <v>63.15</v>
      </c>
      <c r="E72" s="6">
        <v>70</v>
      </c>
      <c r="F72" s="6"/>
    </row>
    <row r="73" s="1" customFormat="1" ht="22" customHeight="1" spans="1:6">
      <c r="A73" s="5" t="s">
        <v>7</v>
      </c>
      <c r="B73" s="6" t="str">
        <f>"20260510718"</f>
        <v>20260510718</v>
      </c>
      <c r="C73" s="6" t="s">
        <v>73</v>
      </c>
      <c r="D73" s="7">
        <v>62.9</v>
      </c>
      <c r="E73" s="6">
        <v>71</v>
      </c>
      <c r="F73" s="6"/>
    </row>
    <row r="74" s="1" customFormat="1" ht="22" customHeight="1" spans="1:6">
      <c r="A74" s="5" t="s">
        <v>7</v>
      </c>
      <c r="B74" s="6" t="str">
        <f>"20260510221"</f>
        <v>20260510221</v>
      </c>
      <c r="C74" s="6" t="s">
        <v>74</v>
      </c>
      <c r="D74" s="7">
        <v>62.83</v>
      </c>
      <c r="E74" s="6">
        <v>72</v>
      </c>
      <c r="F74" s="6"/>
    </row>
    <row r="75" s="1" customFormat="1" ht="22" customHeight="1" spans="1:6">
      <c r="A75" s="5" t="s">
        <v>7</v>
      </c>
      <c r="B75" s="6" t="str">
        <f>"20260510409"</f>
        <v>20260510409</v>
      </c>
      <c r="C75" s="6" t="s">
        <v>27</v>
      </c>
      <c r="D75" s="7">
        <v>62.75</v>
      </c>
      <c r="E75" s="6">
        <v>73</v>
      </c>
      <c r="F75" s="6"/>
    </row>
    <row r="76" s="1" customFormat="1" ht="22" customHeight="1" spans="1:6">
      <c r="A76" s="5" t="s">
        <v>7</v>
      </c>
      <c r="B76" s="6" t="str">
        <f>"20260510104"</f>
        <v>20260510104</v>
      </c>
      <c r="C76" s="6" t="s">
        <v>75</v>
      </c>
      <c r="D76" s="7">
        <v>62.52</v>
      </c>
      <c r="E76" s="6">
        <v>74</v>
      </c>
      <c r="F76" s="6"/>
    </row>
    <row r="77" s="1" customFormat="1" ht="22" customHeight="1" spans="1:6">
      <c r="A77" s="5" t="s">
        <v>7</v>
      </c>
      <c r="B77" s="6" t="str">
        <f>"20260510218"</f>
        <v>20260510218</v>
      </c>
      <c r="C77" s="6" t="s">
        <v>76</v>
      </c>
      <c r="D77" s="7">
        <v>62.03</v>
      </c>
      <c r="E77" s="6">
        <v>75</v>
      </c>
      <c r="F77" s="6"/>
    </row>
    <row r="78" s="1" customFormat="1" ht="22" customHeight="1" spans="1:6">
      <c r="A78" s="5" t="s">
        <v>7</v>
      </c>
      <c r="B78" s="6" t="str">
        <f>"20260510322"</f>
        <v>20260510322</v>
      </c>
      <c r="C78" s="6" t="s">
        <v>51</v>
      </c>
      <c r="D78" s="7">
        <v>62</v>
      </c>
      <c r="E78" s="6">
        <v>76</v>
      </c>
      <c r="F78" s="6"/>
    </row>
    <row r="79" s="1" customFormat="1" ht="22" customHeight="1" spans="1:6">
      <c r="A79" s="5" t="s">
        <v>7</v>
      </c>
      <c r="B79" s="6" t="str">
        <f>"20260510303"</f>
        <v>20260510303</v>
      </c>
      <c r="C79" s="6" t="s">
        <v>77</v>
      </c>
      <c r="D79" s="7">
        <v>61.95</v>
      </c>
      <c r="E79" s="6">
        <v>77</v>
      </c>
      <c r="F79" s="6"/>
    </row>
    <row r="80" s="1" customFormat="1" ht="22" customHeight="1" spans="1:6">
      <c r="A80" s="5" t="s">
        <v>7</v>
      </c>
      <c r="B80" s="6" t="str">
        <f>"20260510308"</f>
        <v>20260510308</v>
      </c>
      <c r="C80" s="6" t="s">
        <v>78</v>
      </c>
      <c r="D80" s="7">
        <v>61.75</v>
      </c>
      <c r="E80" s="6">
        <v>78</v>
      </c>
      <c r="F80" s="6"/>
    </row>
    <row r="81" s="1" customFormat="1" ht="22" customHeight="1" spans="1:6">
      <c r="A81" s="5" t="s">
        <v>7</v>
      </c>
      <c r="B81" s="6" t="str">
        <f>"20260510213"</f>
        <v>20260510213</v>
      </c>
      <c r="C81" s="6" t="s">
        <v>79</v>
      </c>
      <c r="D81" s="7">
        <v>61.55</v>
      </c>
      <c r="E81" s="6">
        <v>79</v>
      </c>
      <c r="F81" s="6"/>
    </row>
    <row r="82" s="1" customFormat="1" ht="22" customHeight="1" spans="1:6">
      <c r="A82" s="5" t="s">
        <v>7</v>
      </c>
      <c r="B82" s="6" t="str">
        <f>"20260510613"</f>
        <v>20260510613</v>
      </c>
      <c r="C82" s="6" t="s">
        <v>80</v>
      </c>
      <c r="D82" s="7">
        <v>61.45</v>
      </c>
      <c r="E82" s="6">
        <v>80</v>
      </c>
      <c r="F82" s="6"/>
    </row>
    <row r="83" s="1" customFormat="1" ht="22" customHeight="1" spans="1:6">
      <c r="A83" s="5" t="s">
        <v>7</v>
      </c>
      <c r="B83" s="6" t="str">
        <f>"20260510124"</f>
        <v>20260510124</v>
      </c>
      <c r="C83" s="6" t="s">
        <v>81</v>
      </c>
      <c r="D83" s="7">
        <v>61.12</v>
      </c>
      <c r="E83" s="6">
        <v>81</v>
      </c>
      <c r="F83" s="6"/>
    </row>
    <row r="84" s="1" customFormat="1" ht="22" customHeight="1" spans="1:6">
      <c r="A84" s="5" t="s">
        <v>7</v>
      </c>
      <c r="B84" s="6" t="str">
        <f>"20260510702"</f>
        <v>20260510702</v>
      </c>
      <c r="C84" s="6" t="s">
        <v>82</v>
      </c>
      <c r="D84" s="7">
        <v>60.93</v>
      </c>
      <c r="E84" s="6">
        <v>82</v>
      </c>
      <c r="F84" s="6"/>
    </row>
    <row r="85" s="1" customFormat="1" ht="22" customHeight="1" spans="1:6">
      <c r="A85" s="5" t="s">
        <v>7</v>
      </c>
      <c r="B85" s="6" t="str">
        <f>"20260510410"</f>
        <v>20260510410</v>
      </c>
      <c r="C85" s="6" t="s">
        <v>83</v>
      </c>
      <c r="D85" s="7">
        <v>60.77</v>
      </c>
      <c r="E85" s="6">
        <v>83</v>
      </c>
      <c r="F85" s="6"/>
    </row>
    <row r="86" s="1" customFormat="1" ht="22" customHeight="1" spans="1:6">
      <c r="A86" s="5" t="s">
        <v>7</v>
      </c>
      <c r="B86" s="6" t="str">
        <f>"20260510625"</f>
        <v>20260510625</v>
      </c>
      <c r="C86" s="6" t="s">
        <v>84</v>
      </c>
      <c r="D86" s="7">
        <v>60.52</v>
      </c>
      <c r="E86" s="6">
        <v>84</v>
      </c>
      <c r="F86" s="6"/>
    </row>
    <row r="87" s="1" customFormat="1" ht="22" customHeight="1" spans="1:6">
      <c r="A87" s="5" t="s">
        <v>7</v>
      </c>
      <c r="B87" s="6" t="str">
        <f>"20260510416"</f>
        <v>20260510416</v>
      </c>
      <c r="C87" s="6" t="s">
        <v>32</v>
      </c>
      <c r="D87" s="7">
        <v>60.32</v>
      </c>
      <c r="E87" s="6">
        <v>85</v>
      </c>
      <c r="F87" s="6"/>
    </row>
    <row r="88" s="1" customFormat="1" ht="22" customHeight="1" spans="1:6">
      <c r="A88" s="5" t="s">
        <v>7</v>
      </c>
      <c r="B88" s="6" t="str">
        <f>"20260510311"</f>
        <v>20260510311</v>
      </c>
      <c r="C88" s="6" t="s">
        <v>85</v>
      </c>
      <c r="D88" s="7">
        <v>60.15</v>
      </c>
      <c r="E88" s="6">
        <v>86</v>
      </c>
      <c r="F88" s="6"/>
    </row>
    <row r="89" s="1" customFormat="1" ht="22" customHeight="1" spans="1:6">
      <c r="A89" s="5" t="s">
        <v>7</v>
      </c>
      <c r="B89" s="6" t="str">
        <f>"20260510703"</f>
        <v>20260510703</v>
      </c>
      <c r="C89" s="6" t="s">
        <v>86</v>
      </c>
      <c r="D89" s="7">
        <v>59.88</v>
      </c>
      <c r="E89" s="6">
        <v>87</v>
      </c>
      <c r="F89" s="6"/>
    </row>
    <row r="90" s="1" customFormat="1" ht="22" customHeight="1" spans="1:6">
      <c r="A90" s="5" t="s">
        <v>7</v>
      </c>
      <c r="B90" s="6" t="str">
        <f>"20260510707"</f>
        <v>20260510707</v>
      </c>
      <c r="C90" s="6" t="s">
        <v>87</v>
      </c>
      <c r="D90" s="7">
        <v>59.67</v>
      </c>
      <c r="E90" s="6">
        <v>88</v>
      </c>
      <c r="F90" s="6"/>
    </row>
    <row r="91" s="1" customFormat="1" ht="22" customHeight="1" spans="1:6">
      <c r="A91" s="5" t="s">
        <v>7</v>
      </c>
      <c r="B91" s="6" t="str">
        <f>"20260510605"</f>
        <v>20260510605</v>
      </c>
      <c r="C91" s="6" t="s">
        <v>88</v>
      </c>
      <c r="D91" s="7">
        <v>59.62</v>
      </c>
      <c r="E91" s="6">
        <v>89</v>
      </c>
      <c r="F91" s="6"/>
    </row>
    <row r="92" s="1" customFormat="1" ht="22" customHeight="1" spans="1:6">
      <c r="A92" s="5" t="s">
        <v>7</v>
      </c>
      <c r="B92" s="6" t="str">
        <f>"20260510209"</f>
        <v>20260510209</v>
      </c>
      <c r="C92" s="6" t="s">
        <v>89</v>
      </c>
      <c r="D92" s="7">
        <v>59.5</v>
      </c>
      <c r="E92" s="6">
        <v>90</v>
      </c>
      <c r="F92" s="6"/>
    </row>
    <row r="93" s="1" customFormat="1" ht="22" customHeight="1" spans="1:6">
      <c r="A93" s="5" t="s">
        <v>7</v>
      </c>
      <c r="B93" s="6" t="str">
        <f>"20260510106"</f>
        <v>20260510106</v>
      </c>
      <c r="C93" s="6" t="s">
        <v>90</v>
      </c>
      <c r="D93" s="7">
        <v>59.12</v>
      </c>
      <c r="E93" s="6">
        <v>91</v>
      </c>
      <c r="F93" s="6"/>
    </row>
    <row r="94" s="1" customFormat="1" ht="22" customHeight="1" spans="1:6">
      <c r="A94" s="5" t="s">
        <v>7</v>
      </c>
      <c r="B94" s="6" t="str">
        <f>"20260510326"</f>
        <v>20260510326</v>
      </c>
      <c r="C94" s="6" t="s">
        <v>91</v>
      </c>
      <c r="D94" s="7">
        <v>58.55</v>
      </c>
      <c r="E94" s="6">
        <v>92</v>
      </c>
      <c r="F94" s="6"/>
    </row>
    <row r="95" s="1" customFormat="1" ht="22" customHeight="1" spans="1:6">
      <c r="A95" s="5" t="s">
        <v>7</v>
      </c>
      <c r="B95" s="6" t="str">
        <f>"20260510505"</f>
        <v>20260510505</v>
      </c>
      <c r="C95" s="6" t="s">
        <v>92</v>
      </c>
      <c r="D95" s="7">
        <v>58.55</v>
      </c>
      <c r="E95" s="6">
        <v>92</v>
      </c>
      <c r="F95" s="6"/>
    </row>
    <row r="96" s="1" customFormat="1" ht="22" customHeight="1" spans="1:6">
      <c r="A96" s="5" t="s">
        <v>7</v>
      </c>
      <c r="B96" s="6" t="str">
        <f>"20260510131"</f>
        <v>20260510131</v>
      </c>
      <c r="C96" s="6" t="s">
        <v>93</v>
      </c>
      <c r="D96" s="7">
        <v>57.95</v>
      </c>
      <c r="E96" s="6">
        <v>94</v>
      </c>
      <c r="F96" s="6"/>
    </row>
    <row r="97" s="1" customFormat="1" ht="22" customHeight="1" spans="1:6">
      <c r="A97" s="5" t="s">
        <v>7</v>
      </c>
      <c r="B97" s="6" t="str">
        <f>"20260510101"</f>
        <v>20260510101</v>
      </c>
      <c r="C97" s="6" t="s">
        <v>94</v>
      </c>
      <c r="D97" s="7">
        <v>57.55</v>
      </c>
      <c r="E97" s="6">
        <v>95</v>
      </c>
      <c r="F97" s="6"/>
    </row>
    <row r="98" s="1" customFormat="1" ht="22" customHeight="1" spans="1:6">
      <c r="A98" s="5" t="s">
        <v>7</v>
      </c>
      <c r="B98" s="6" t="str">
        <f>"20260510128"</f>
        <v>20260510128</v>
      </c>
      <c r="C98" s="6" t="s">
        <v>95</v>
      </c>
      <c r="D98" s="7">
        <v>57.05</v>
      </c>
      <c r="E98" s="6">
        <v>96</v>
      </c>
      <c r="F98" s="6"/>
    </row>
    <row r="99" s="1" customFormat="1" ht="22" customHeight="1" spans="1:6">
      <c r="A99" s="5" t="s">
        <v>7</v>
      </c>
      <c r="B99" s="6" t="str">
        <f>"20260510629"</f>
        <v>20260510629</v>
      </c>
      <c r="C99" s="6" t="s">
        <v>96</v>
      </c>
      <c r="D99" s="7">
        <v>56.9</v>
      </c>
      <c r="E99" s="6">
        <v>97</v>
      </c>
      <c r="F99" s="6"/>
    </row>
    <row r="100" s="1" customFormat="1" ht="22" customHeight="1" spans="1:6">
      <c r="A100" s="5" t="s">
        <v>7</v>
      </c>
      <c r="B100" s="6" t="str">
        <f>"20260510226"</f>
        <v>20260510226</v>
      </c>
      <c r="C100" s="6" t="s">
        <v>97</v>
      </c>
      <c r="D100" s="7">
        <v>56.6</v>
      </c>
      <c r="E100" s="6">
        <v>98</v>
      </c>
      <c r="F100" s="6"/>
    </row>
    <row r="101" s="1" customFormat="1" ht="22" customHeight="1" spans="1:6">
      <c r="A101" s="5" t="s">
        <v>7</v>
      </c>
      <c r="B101" s="6" t="str">
        <f>"20260510402"</f>
        <v>20260510402</v>
      </c>
      <c r="C101" s="6" t="s">
        <v>98</v>
      </c>
      <c r="D101" s="7">
        <v>56.07</v>
      </c>
      <c r="E101" s="6">
        <v>99</v>
      </c>
      <c r="F101" s="6"/>
    </row>
    <row r="102" s="1" customFormat="1" ht="22" customHeight="1" spans="1:6">
      <c r="A102" s="5" t="s">
        <v>7</v>
      </c>
      <c r="B102" s="6" t="str">
        <f>"20260510712"</f>
        <v>20260510712</v>
      </c>
      <c r="C102" s="6" t="s">
        <v>99</v>
      </c>
      <c r="D102" s="7">
        <v>56.02</v>
      </c>
      <c r="E102" s="6">
        <v>100</v>
      </c>
      <c r="F102" s="6"/>
    </row>
    <row r="103" s="1" customFormat="1" ht="22" customHeight="1" spans="1:6">
      <c r="A103" s="5" t="s">
        <v>7</v>
      </c>
      <c r="B103" s="6" t="str">
        <f>"20260510305"</f>
        <v>20260510305</v>
      </c>
      <c r="C103" s="6" t="s">
        <v>100</v>
      </c>
      <c r="D103" s="7">
        <v>55.95</v>
      </c>
      <c r="E103" s="6">
        <v>101</v>
      </c>
      <c r="F103" s="6"/>
    </row>
    <row r="104" s="1" customFormat="1" ht="22" customHeight="1" spans="1:6">
      <c r="A104" s="5" t="s">
        <v>7</v>
      </c>
      <c r="B104" s="6" t="str">
        <f>"20260510530"</f>
        <v>20260510530</v>
      </c>
      <c r="C104" s="6" t="s">
        <v>101</v>
      </c>
      <c r="D104" s="7">
        <v>55.85</v>
      </c>
      <c r="E104" s="6">
        <v>102</v>
      </c>
      <c r="F104" s="6"/>
    </row>
    <row r="105" s="1" customFormat="1" ht="22" customHeight="1" spans="1:6">
      <c r="A105" s="5" t="s">
        <v>7</v>
      </c>
      <c r="B105" s="6" t="str">
        <f>"20260510508"</f>
        <v>20260510508</v>
      </c>
      <c r="C105" s="6" t="s">
        <v>13</v>
      </c>
      <c r="D105" s="7">
        <v>55.7</v>
      </c>
      <c r="E105" s="6">
        <v>103</v>
      </c>
      <c r="F105" s="6"/>
    </row>
    <row r="106" s="1" customFormat="1" ht="22" customHeight="1" spans="1:6">
      <c r="A106" s="5" t="s">
        <v>7</v>
      </c>
      <c r="B106" s="6" t="str">
        <f>"20260510302"</f>
        <v>20260510302</v>
      </c>
      <c r="C106" s="6" t="s">
        <v>102</v>
      </c>
      <c r="D106" s="7">
        <v>55.45</v>
      </c>
      <c r="E106" s="6">
        <v>104</v>
      </c>
      <c r="F106" s="6"/>
    </row>
    <row r="107" s="1" customFormat="1" ht="22" customHeight="1" spans="1:6">
      <c r="A107" s="5" t="s">
        <v>7</v>
      </c>
      <c r="B107" s="6" t="str">
        <f>"20260510612"</f>
        <v>20260510612</v>
      </c>
      <c r="C107" s="6" t="s">
        <v>103</v>
      </c>
      <c r="D107" s="7">
        <v>55.43</v>
      </c>
      <c r="E107" s="6">
        <v>105</v>
      </c>
      <c r="F107" s="6"/>
    </row>
    <row r="108" s="1" customFormat="1" ht="22" customHeight="1" spans="1:6">
      <c r="A108" s="5" t="s">
        <v>7</v>
      </c>
      <c r="B108" s="6" t="str">
        <f>"20260510506"</f>
        <v>20260510506</v>
      </c>
      <c r="C108" s="6" t="s">
        <v>104</v>
      </c>
      <c r="D108" s="7">
        <v>54.67</v>
      </c>
      <c r="E108" s="6">
        <v>106</v>
      </c>
      <c r="F108" s="6"/>
    </row>
    <row r="109" s="1" customFormat="1" ht="22" customHeight="1" spans="1:6">
      <c r="A109" s="5" t="s">
        <v>7</v>
      </c>
      <c r="B109" s="6" t="str">
        <f>"20260510318"</f>
        <v>20260510318</v>
      </c>
      <c r="C109" s="6" t="s">
        <v>105</v>
      </c>
      <c r="D109" s="7">
        <v>48.05</v>
      </c>
      <c r="E109" s="6">
        <v>107</v>
      </c>
      <c r="F109" s="6"/>
    </row>
    <row r="110" s="1" customFormat="1" ht="21" customHeight="1" spans="1:6">
      <c r="A110" s="5" t="s">
        <v>7</v>
      </c>
      <c r="B110" s="6" t="str">
        <f>"20260510103"</f>
        <v>20260510103</v>
      </c>
      <c r="C110" s="6" t="s">
        <v>106</v>
      </c>
      <c r="D110" s="7"/>
      <c r="E110" s="6"/>
      <c r="F110" s="6" t="s">
        <v>107</v>
      </c>
    </row>
    <row r="111" s="1" customFormat="1" ht="21" customHeight="1" spans="1:6">
      <c r="A111" s="5" t="s">
        <v>7</v>
      </c>
      <c r="B111" s="6" t="str">
        <f>"20260510105"</f>
        <v>20260510105</v>
      </c>
      <c r="C111" s="6" t="s">
        <v>108</v>
      </c>
      <c r="D111" s="7"/>
      <c r="E111" s="6"/>
      <c r="F111" s="6" t="s">
        <v>107</v>
      </c>
    </row>
    <row r="112" s="1" customFormat="1" ht="21" customHeight="1" spans="1:6">
      <c r="A112" s="5" t="s">
        <v>7</v>
      </c>
      <c r="B112" s="6" t="str">
        <f>"20260510110"</f>
        <v>20260510110</v>
      </c>
      <c r="C112" s="6" t="s">
        <v>109</v>
      </c>
      <c r="D112" s="7"/>
      <c r="E112" s="6"/>
      <c r="F112" s="6" t="s">
        <v>107</v>
      </c>
    </row>
    <row r="113" s="1" customFormat="1" ht="21" customHeight="1" spans="1:6">
      <c r="A113" s="5" t="s">
        <v>7</v>
      </c>
      <c r="B113" s="6" t="str">
        <f>"20260510111"</f>
        <v>20260510111</v>
      </c>
      <c r="C113" s="6" t="s">
        <v>110</v>
      </c>
      <c r="D113" s="7"/>
      <c r="E113" s="6"/>
      <c r="F113" s="6" t="s">
        <v>107</v>
      </c>
    </row>
    <row r="114" s="1" customFormat="1" ht="21" customHeight="1" spans="1:6">
      <c r="A114" s="5" t="s">
        <v>7</v>
      </c>
      <c r="B114" s="6" t="str">
        <f>"20260510113"</f>
        <v>20260510113</v>
      </c>
      <c r="C114" s="6" t="s">
        <v>65</v>
      </c>
      <c r="D114" s="7"/>
      <c r="E114" s="6"/>
      <c r="F114" s="6" t="s">
        <v>107</v>
      </c>
    </row>
    <row r="115" s="1" customFormat="1" ht="21" customHeight="1" spans="1:6">
      <c r="A115" s="5" t="s">
        <v>7</v>
      </c>
      <c r="B115" s="6" t="str">
        <f>"20260510117"</f>
        <v>20260510117</v>
      </c>
      <c r="C115" s="6" t="s">
        <v>111</v>
      </c>
      <c r="D115" s="7"/>
      <c r="E115" s="6"/>
      <c r="F115" s="6" t="s">
        <v>107</v>
      </c>
    </row>
    <row r="116" s="1" customFormat="1" ht="21" customHeight="1" spans="1:6">
      <c r="A116" s="5" t="s">
        <v>7</v>
      </c>
      <c r="B116" s="6" t="str">
        <f>"20260510118"</f>
        <v>20260510118</v>
      </c>
      <c r="C116" s="6" t="s">
        <v>112</v>
      </c>
      <c r="D116" s="7"/>
      <c r="E116" s="6"/>
      <c r="F116" s="6" t="s">
        <v>107</v>
      </c>
    </row>
    <row r="117" s="1" customFormat="1" ht="21" customHeight="1" spans="1:6">
      <c r="A117" s="5" t="s">
        <v>7</v>
      </c>
      <c r="B117" s="6" t="str">
        <f>"20260510120"</f>
        <v>20260510120</v>
      </c>
      <c r="C117" s="6" t="s">
        <v>113</v>
      </c>
      <c r="D117" s="7"/>
      <c r="E117" s="6"/>
      <c r="F117" s="6" t="s">
        <v>107</v>
      </c>
    </row>
    <row r="118" s="1" customFormat="1" ht="21" customHeight="1" spans="1:6">
      <c r="A118" s="5" t="s">
        <v>7</v>
      </c>
      <c r="B118" s="6" t="str">
        <f>"20260510122"</f>
        <v>20260510122</v>
      </c>
      <c r="C118" s="6" t="s">
        <v>114</v>
      </c>
      <c r="D118" s="7"/>
      <c r="E118" s="6"/>
      <c r="F118" s="6" t="s">
        <v>107</v>
      </c>
    </row>
    <row r="119" s="1" customFormat="1" ht="21" customHeight="1" spans="1:6">
      <c r="A119" s="5" t="s">
        <v>7</v>
      </c>
      <c r="B119" s="6" t="str">
        <f>"20260510129"</f>
        <v>20260510129</v>
      </c>
      <c r="C119" s="6" t="s">
        <v>13</v>
      </c>
      <c r="D119" s="7"/>
      <c r="E119" s="6"/>
      <c r="F119" s="6" t="s">
        <v>107</v>
      </c>
    </row>
    <row r="120" s="1" customFormat="1" ht="21" customHeight="1" spans="1:6">
      <c r="A120" s="5" t="s">
        <v>7</v>
      </c>
      <c r="B120" s="6" t="str">
        <f>"20260510130"</f>
        <v>20260510130</v>
      </c>
      <c r="C120" s="6" t="s">
        <v>115</v>
      </c>
      <c r="D120" s="7"/>
      <c r="E120" s="6"/>
      <c r="F120" s="6" t="s">
        <v>107</v>
      </c>
    </row>
    <row r="121" s="1" customFormat="1" ht="21" customHeight="1" spans="1:6">
      <c r="A121" s="5" t="s">
        <v>7</v>
      </c>
      <c r="B121" s="6" t="str">
        <f>"20260510132"</f>
        <v>20260510132</v>
      </c>
      <c r="C121" s="6" t="s">
        <v>116</v>
      </c>
      <c r="D121" s="7"/>
      <c r="E121" s="6"/>
      <c r="F121" s="6" t="s">
        <v>107</v>
      </c>
    </row>
    <row r="122" s="1" customFormat="1" ht="21" customHeight="1" spans="1:6">
      <c r="A122" s="5" t="s">
        <v>7</v>
      </c>
      <c r="B122" s="6" t="str">
        <f>"20260510201"</f>
        <v>20260510201</v>
      </c>
      <c r="C122" s="6" t="s">
        <v>117</v>
      </c>
      <c r="D122" s="7"/>
      <c r="E122" s="6"/>
      <c r="F122" s="6" t="s">
        <v>107</v>
      </c>
    </row>
    <row r="123" s="1" customFormat="1" ht="21" customHeight="1" spans="1:6">
      <c r="A123" s="5" t="s">
        <v>7</v>
      </c>
      <c r="B123" s="6" t="str">
        <f>"20260510202"</f>
        <v>20260510202</v>
      </c>
      <c r="C123" s="6" t="s">
        <v>118</v>
      </c>
      <c r="D123" s="7"/>
      <c r="E123" s="6"/>
      <c r="F123" s="6" t="s">
        <v>107</v>
      </c>
    </row>
    <row r="124" s="1" customFormat="1" ht="21" customHeight="1" spans="1:6">
      <c r="A124" s="5" t="s">
        <v>7</v>
      </c>
      <c r="B124" s="6" t="str">
        <f>"20260510204"</f>
        <v>20260510204</v>
      </c>
      <c r="C124" s="6" t="s">
        <v>119</v>
      </c>
      <c r="D124" s="7"/>
      <c r="E124" s="6"/>
      <c r="F124" s="6" t="s">
        <v>107</v>
      </c>
    </row>
    <row r="125" s="1" customFormat="1" ht="21" customHeight="1" spans="1:6">
      <c r="A125" s="5" t="s">
        <v>7</v>
      </c>
      <c r="B125" s="6" t="str">
        <f>"20260510205"</f>
        <v>20260510205</v>
      </c>
      <c r="C125" s="6" t="s">
        <v>120</v>
      </c>
      <c r="D125" s="7"/>
      <c r="E125" s="6"/>
      <c r="F125" s="6" t="s">
        <v>107</v>
      </c>
    </row>
    <row r="126" s="1" customFormat="1" ht="21" customHeight="1" spans="1:6">
      <c r="A126" s="5" t="s">
        <v>7</v>
      </c>
      <c r="B126" s="6" t="str">
        <f>"20260510206"</f>
        <v>20260510206</v>
      </c>
      <c r="C126" s="6" t="s">
        <v>121</v>
      </c>
      <c r="D126" s="7"/>
      <c r="E126" s="6"/>
      <c r="F126" s="6" t="s">
        <v>107</v>
      </c>
    </row>
    <row r="127" s="1" customFormat="1" ht="21" customHeight="1" spans="1:6">
      <c r="A127" s="5" t="s">
        <v>7</v>
      </c>
      <c r="B127" s="6" t="str">
        <f>"20260510207"</f>
        <v>20260510207</v>
      </c>
      <c r="C127" s="6" t="s">
        <v>122</v>
      </c>
      <c r="D127" s="7"/>
      <c r="E127" s="6"/>
      <c r="F127" s="6" t="s">
        <v>107</v>
      </c>
    </row>
    <row r="128" s="1" customFormat="1" ht="21" customHeight="1" spans="1:6">
      <c r="A128" s="5" t="s">
        <v>7</v>
      </c>
      <c r="B128" s="6" t="str">
        <f>"20260510208"</f>
        <v>20260510208</v>
      </c>
      <c r="C128" s="6" t="s">
        <v>123</v>
      </c>
      <c r="D128" s="7"/>
      <c r="E128" s="6"/>
      <c r="F128" s="6" t="s">
        <v>107</v>
      </c>
    </row>
    <row r="129" s="1" customFormat="1" ht="21" customHeight="1" spans="1:6">
      <c r="A129" s="5" t="s">
        <v>7</v>
      </c>
      <c r="B129" s="6" t="str">
        <f>"20260510210"</f>
        <v>20260510210</v>
      </c>
      <c r="C129" s="6" t="s">
        <v>124</v>
      </c>
      <c r="D129" s="7"/>
      <c r="E129" s="6"/>
      <c r="F129" s="6" t="s">
        <v>107</v>
      </c>
    </row>
    <row r="130" s="1" customFormat="1" ht="21" customHeight="1" spans="1:6">
      <c r="A130" s="5" t="s">
        <v>7</v>
      </c>
      <c r="B130" s="6" t="str">
        <f>"20260510212"</f>
        <v>20260510212</v>
      </c>
      <c r="C130" s="6" t="s">
        <v>125</v>
      </c>
      <c r="D130" s="7"/>
      <c r="E130" s="6"/>
      <c r="F130" s="6" t="s">
        <v>107</v>
      </c>
    </row>
    <row r="131" s="1" customFormat="1" ht="21" customHeight="1" spans="1:6">
      <c r="A131" s="5" t="s">
        <v>7</v>
      </c>
      <c r="B131" s="6" t="str">
        <f>"20260510214"</f>
        <v>20260510214</v>
      </c>
      <c r="C131" s="6" t="s">
        <v>126</v>
      </c>
      <c r="D131" s="7"/>
      <c r="E131" s="6"/>
      <c r="F131" s="6" t="s">
        <v>107</v>
      </c>
    </row>
    <row r="132" s="1" customFormat="1" ht="21" customHeight="1" spans="1:6">
      <c r="A132" s="5" t="s">
        <v>7</v>
      </c>
      <c r="B132" s="6" t="str">
        <f>"20260510219"</f>
        <v>20260510219</v>
      </c>
      <c r="C132" s="6" t="s">
        <v>127</v>
      </c>
      <c r="D132" s="7"/>
      <c r="E132" s="6"/>
      <c r="F132" s="6" t="s">
        <v>107</v>
      </c>
    </row>
    <row r="133" s="1" customFormat="1" ht="21" customHeight="1" spans="1:6">
      <c r="A133" s="5" t="s">
        <v>7</v>
      </c>
      <c r="B133" s="6" t="str">
        <f>"20260510220"</f>
        <v>20260510220</v>
      </c>
      <c r="C133" s="6" t="s">
        <v>128</v>
      </c>
      <c r="D133" s="7"/>
      <c r="E133" s="6"/>
      <c r="F133" s="6" t="s">
        <v>107</v>
      </c>
    </row>
    <row r="134" s="1" customFormat="1" ht="21" customHeight="1" spans="1:6">
      <c r="A134" s="5" t="s">
        <v>7</v>
      </c>
      <c r="B134" s="6" t="str">
        <f>"20260510222"</f>
        <v>20260510222</v>
      </c>
      <c r="C134" s="6" t="s">
        <v>13</v>
      </c>
      <c r="D134" s="7"/>
      <c r="E134" s="6"/>
      <c r="F134" s="6" t="s">
        <v>107</v>
      </c>
    </row>
    <row r="135" s="1" customFormat="1" ht="21" customHeight="1" spans="1:6">
      <c r="A135" s="5" t="s">
        <v>7</v>
      </c>
      <c r="B135" s="6" t="str">
        <f>"20260510223"</f>
        <v>20260510223</v>
      </c>
      <c r="C135" s="6" t="s">
        <v>129</v>
      </c>
      <c r="D135" s="7"/>
      <c r="E135" s="6"/>
      <c r="F135" s="6" t="s">
        <v>107</v>
      </c>
    </row>
    <row r="136" s="1" customFormat="1" ht="21" customHeight="1" spans="1:6">
      <c r="A136" s="5" t="s">
        <v>7</v>
      </c>
      <c r="B136" s="6" t="str">
        <f>"20260510224"</f>
        <v>20260510224</v>
      </c>
      <c r="C136" s="6" t="s">
        <v>130</v>
      </c>
      <c r="D136" s="7"/>
      <c r="E136" s="6"/>
      <c r="F136" s="6" t="s">
        <v>107</v>
      </c>
    </row>
    <row r="137" s="1" customFormat="1" ht="21" customHeight="1" spans="1:6">
      <c r="A137" s="5" t="s">
        <v>7</v>
      </c>
      <c r="B137" s="6" t="str">
        <f>"20260510225"</f>
        <v>20260510225</v>
      </c>
      <c r="C137" s="6" t="s">
        <v>13</v>
      </c>
      <c r="D137" s="7"/>
      <c r="E137" s="6"/>
      <c r="F137" s="6" t="s">
        <v>107</v>
      </c>
    </row>
    <row r="138" s="1" customFormat="1" ht="21" customHeight="1" spans="1:6">
      <c r="A138" s="5" t="s">
        <v>7</v>
      </c>
      <c r="B138" s="6" t="str">
        <f>"20260510227"</f>
        <v>20260510227</v>
      </c>
      <c r="C138" s="6" t="s">
        <v>131</v>
      </c>
      <c r="D138" s="7"/>
      <c r="E138" s="6"/>
      <c r="F138" s="6" t="s">
        <v>107</v>
      </c>
    </row>
    <row r="139" s="1" customFormat="1" ht="21" customHeight="1" spans="1:6">
      <c r="A139" s="5" t="s">
        <v>7</v>
      </c>
      <c r="B139" s="6" t="str">
        <f>"20260510228"</f>
        <v>20260510228</v>
      </c>
      <c r="C139" s="6" t="s">
        <v>132</v>
      </c>
      <c r="D139" s="7"/>
      <c r="E139" s="6"/>
      <c r="F139" s="6" t="s">
        <v>107</v>
      </c>
    </row>
    <row r="140" s="1" customFormat="1" ht="21" customHeight="1" spans="1:6">
      <c r="A140" s="5" t="s">
        <v>7</v>
      </c>
      <c r="B140" s="6" t="str">
        <f>"20260510230"</f>
        <v>20260510230</v>
      </c>
      <c r="C140" s="6" t="s">
        <v>133</v>
      </c>
      <c r="D140" s="7"/>
      <c r="E140" s="6"/>
      <c r="F140" s="6" t="s">
        <v>107</v>
      </c>
    </row>
    <row r="141" s="1" customFormat="1" ht="21" customHeight="1" spans="1:6">
      <c r="A141" s="5" t="s">
        <v>7</v>
      </c>
      <c r="B141" s="6" t="str">
        <f>"20260510231"</f>
        <v>20260510231</v>
      </c>
      <c r="C141" s="6" t="s">
        <v>134</v>
      </c>
      <c r="D141" s="7"/>
      <c r="E141" s="6"/>
      <c r="F141" s="6" t="s">
        <v>107</v>
      </c>
    </row>
    <row r="142" s="1" customFormat="1" ht="21" customHeight="1" spans="1:6">
      <c r="A142" s="5" t="s">
        <v>7</v>
      </c>
      <c r="B142" s="6" t="str">
        <f>"20260510301"</f>
        <v>20260510301</v>
      </c>
      <c r="C142" s="6" t="s">
        <v>135</v>
      </c>
      <c r="D142" s="7"/>
      <c r="E142" s="6"/>
      <c r="F142" s="6" t="s">
        <v>107</v>
      </c>
    </row>
    <row r="143" s="1" customFormat="1" ht="21" customHeight="1" spans="1:6">
      <c r="A143" s="5" t="s">
        <v>7</v>
      </c>
      <c r="B143" s="6" t="str">
        <f>"20260510306"</f>
        <v>20260510306</v>
      </c>
      <c r="C143" s="6" t="s">
        <v>136</v>
      </c>
      <c r="D143" s="7"/>
      <c r="E143" s="6"/>
      <c r="F143" s="6" t="s">
        <v>107</v>
      </c>
    </row>
    <row r="144" s="1" customFormat="1" ht="21" customHeight="1" spans="1:6">
      <c r="A144" s="5" t="s">
        <v>7</v>
      </c>
      <c r="B144" s="6" t="str">
        <f>"20260510307"</f>
        <v>20260510307</v>
      </c>
      <c r="C144" s="6" t="s">
        <v>137</v>
      </c>
      <c r="D144" s="7"/>
      <c r="E144" s="6"/>
      <c r="F144" s="6" t="s">
        <v>107</v>
      </c>
    </row>
    <row r="145" s="1" customFormat="1" ht="21" customHeight="1" spans="1:6">
      <c r="A145" s="5" t="s">
        <v>7</v>
      </c>
      <c r="B145" s="6" t="str">
        <f>"20260510312"</f>
        <v>20260510312</v>
      </c>
      <c r="C145" s="6" t="s">
        <v>138</v>
      </c>
      <c r="D145" s="7"/>
      <c r="E145" s="6"/>
      <c r="F145" s="6" t="s">
        <v>107</v>
      </c>
    </row>
    <row r="146" s="1" customFormat="1" ht="21" customHeight="1" spans="1:6">
      <c r="A146" s="5" t="s">
        <v>7</v>
      </c>
      <c r="B146" s="6" t="str">
        <f>"20260510313"</f>
        <v>20260510313</v>
      </c>
      <c r="C146" s="6" t="s">
        <v>139</v>
      </c>
      <c r="D146" s="7"/>
      <c r="E146" s="6"/>
      <c r="F146" s="6" t="s">
        <v>107</v>
      </c>
    </row>
    <row r="147" s="1" customFormat="1" ht="21" customHeight="1" spans="1:6">
      <c r="A147" s="5" t="s">
        <v>7</v>
      </c>
      <c r="B147" s="6" t="str">
        <f>"20260510315"</f>
        <v>20260510315</v>
      </c>
      <c r="C147" s="6" t="s">
        <v>140</v>
      </c>
      <c r="D147" s="7"/>
      <c r="E147" s="6"/>
      <c r="F147" s="6" t="s">
        <v>107</v>
      </c>
    </row>
    <row r="148" s="1" customFormat="1" ht="21" customHeight="1" spans="1:6">
      <c r="A148" s="5" t="s">
        <v>7</v>
      </c>
      <c r="B148" s="6" t="str">
        <f>"20260510317"</f>
        <v>20260510317</v>
      </c>
      <c r="C148" s="6" t="s">
        <v>141</v>
      </c>
      <c r="D148" s="7"/>
      <c r="E148" s="6"/>
      <c r="F148" s="6" t="s">
        <v>107</v>
      </c>
    </row>
    <row r="149" s="1" customFormat="1" ht="21" customHeight="1" spans="1:6">
      <c r="A149" s="5" t="s">
        <v>7</v>
      </c>
      <c r="B149" s="6" t="str">
        <f>"20260510325"</f>
        <v>20260510325</v>
      </c>
      <c r="C149" s="6" t="s">
        <v>142</v>
      </c>
      <c r="D149" s="7"/>
      <c r="E149" s="6"/>
      <c r="F149" s="6" t="s">
        <v>107</v>
      </c>
    </row>
    <row r="150" s="1" customFormat="1" ht="21" customHeight="1" spans="1:6">
      <c r="A150" s="5" t="s">
        <v>7</v>
      </c>
      <c r="B150" s="6" t="str">
        <f>"20260510327"</f>
        <v>20260510327</v>
      </c>
      <c r="C150" s="6" t="s">
        <v>143</v>
      </c>
      <c r="D150" s="7"/>
      <c r="E150" s="6"/>
      <c r="F150" s="6" t="s">
        <v>107</v>
      </c>
    </row>
    <row r="151" s="1" customFormat="1" ht="21" customHeight="1" spans="1:6">
      <c r="A151" s="5" t="s">
        <v>7</v>
      </c>
      <c r="B151" s="6" t="str">
        <f>"20260510328"</f>
        <v>20260510328</v>
      </c>
      <c r="C151" s="6" t="s">
        <v>144</v>
      </c>
      <c r="D151" s="7"/>
      <c r="E151" s="6"/>
      <c r="F151" s="6" t="s">
        <v>107</v>
      </c>
    </row>
    <row r="152" s="1" customFormat="1" ht="21" customHeight="1" spans="1:6">
      <c r="A152" s="5" t="s">
        <v>7</v>
      </c>
      <c r="B152" s="6" t="str">
        <f>"20260510329"</f>
        <v>20260510329</v>
      </c>
      <c r="C152" s="6" t="s">
        <v>145</v>
      </c>
      <c r="D152" s="7"/>
      <c r="E152" s="6"/>
      <c r="F152" s="6" t="s">
        <v>107</v>
      </c>
    </row>
    <row r="153" s="1" customFormat="1" ht="21" customHeight="1" spans="1:6">
      <c r="A153" s="5" t="s">
        <v>7</v>
      </c>
      <c r="B153" s="6" t="str">
        <f>"20260510330"</f>
        <v>20260510330</v>
      </c>
      <c r="C153" s="6" t="s">
        <v>146</v>
      </c>
      <c r="D153" s="7"/>
      <c r="E153" s="6"/>
      <c r="F153" s="6" t="s">
        <v>107</v>
      </c>
    </row>
    <row r="154" s="1" customFormat="1" ht="21" customHeight="1" spans="1:6">
      <c r="A154" s="5" t="s">
        <v>7</v>
      </c>
      <c r="B154" s="6" t="str">
        <f>"20260510331"</f>
        <v>20260510331</v>
      </c>
      <c r="C154" s="6" t="s">
        <v>51</v>
      </c>
      <c r="D154" s="7"/>
      <c r="E154" s="6"/>
      <c r="F154" s="6" t="s">
        <v>107</v>
      </c>
    </row>
    <row r="155" s="1" customFormat="1" ht="21" customHeight="1" spans="1:6">
      <c r="A155" s="5" t="s">
        <v>7</v>
      </c>
      <c r="B155" s="6" t="str">
        <f>"20260510401"</f>
        <v>20260510401</v>
      </c>
      <c r="C155" s="6" t="s">
        <v>147</v>
      </c>
      <c r="D155" s="7"/>
      <c r="E155" s="6"/>
      <c r="F155" s="6" t="s">
        <v>107</v>
      </c>
    </row>
    <row r="156" s="1" customFormat="1" ht="21" customHeight="1" spans="1:6">
      <c r="A156" s="5" t="s">
        <v>7</v>
      </c>
      <c r="B156" s="6" t="str">
        <f>"20260510404"</f>
        <v>20260510404</v>
      </c>
      <c r="C156" s="6" t="s">
        <v>148</v>
      </c>
      <c r="D156" s="7"/>
      <c r="E156" s="6"/>
      <c r="F156" s="6" t="s">
        <v>107</v>
      </c>
    </row>
    <row r="157" s="1" customFormat="1" ht="21" customHeight="1" spans="1:6">
      <c r="A157" s="5" t="s">
        <v>7</v>
      </c>
      <c r="B157" s="6" t="str">
        <f>"20260510405"</f>
        <v>20260510405</v>
      </c>
      <c r="C157" s="6" t="s">
        <v>149</v>
      </c>
      <c r="D157" s="7"/>
      <c r="E157" s="6"/>
      <c r="F157" s="6" t="s">
        <v>107</v>
      </c>
    </row>
    <row r="158" s="1" customFormat="1" ht="21" customHeight="1" spans="1:6">
      <c r="A158" s="5" t="s">
        <v>7</v>
      </c>
      <c r="B158" s="6" t="str">
        <f>"20260510406"</f>
        <v>20260510406</v>
      </c>
      <c r="C158" s="6" t="s">
        <v>150</v>
      </c>
      <c r="D158" s="7"/>
      <c r="E158" s="6"/>
      <c r="F158" s="6" t="s">
        <v>107</v>
      </c>
    </row>
    <row r="159" s="1" customFormat="1" ht="21" customHeight="1" spans="1:6">
      <c r="A159" s="5" t="s">
        <v>7</v>
      </c>
      <c r="B159" s="6" t="str">
        <f>"20260510407"</f>
        <v>20260510407</v>
      </c>
      <c r="C159" s="6" t="s">
        <v>33</v>
      </c>
      <c r="D159" s="7"/>
      <c r="E159" s="6"/>
      <c r="F159" s="6" t="s">
        <v>107</v>
      </c>
    </row>
    <row r="160" s="1" customFormat="1" ht="21" customHeight="1" spans="1:6">
      <c r="A160" s="5" t="s">
        <v>7</v>
      </c>
      <c r="B160" s="6" t="str">
        <f>"20260510408"</f>
        <v>20260510408</v>
      </c>
      <c r="C160" s="6" t="s">
        <v>151</v>
      </c>
      <c r="D160" s="7"/>
      <c r="E160" s="6"/>
      <c r="F160" s="6" t="s">
        <v>107</v>
      </c>
    </row>
    <row r="161" s="1" customFormat="1" ht="21" customHeight="1" spans="1:6">
      <c r="A161" s="5" t="s">
        <v>7</v>
      </c>
      <c r="B161" s="6" t="str">
        <f>"20260510413"</f>
        <v>20260510413</v>
      </c>
      <c r="C161" s="6" t="s">
        <v>152</v>
      </c>
      <c r="D161" s="7"/>
      <c r="E161" s="6"/>
      <c r="F161" s="6" t="s">
        <v>107</v>
      </c>
    </row>
    <row r="162" s="1" customFormat="1" ht="21" customHeight="1" spans="1:6">
      <c r="A162" s="5" t="s">
        <v>7</v>
      </c>
      <c r="B162" s="6" t="str">
        <f>"20260510414"</f>
        <v>20260510414</v>
      </c>
      <c r="C162" s="6" t="s">
        <v>153</v>
      </c>
      <c r="D162" s="7"/>
      <c r="E162" s="6"/>
      <c r="F162" s="6" t="s">
        <v>107</v>
      </c>
    </row>
    <row r="163" s="1" customFormat="1" ht="21" customHeight="1" spans="1:6">
      <c r="A163" s="5" t="s">
        <v>7</v>
      </c>
      <c r="B163" s="6" t="str">
        <f>"20260510415"</f>
        <v>20260510415</v>
      </c>
      <c r="C163" s="6" t="s">
        <v>154</v>
      </c>
      <c r="D163" s="7"/>
      <c r="E163" s="6"/>
      <c r="F163" s="6" t="s">
        <v>107</v>
      </c>
    </row>
    <row r="164" s="1" customFormat="1" ht="21" customHeight="1" spans="1:6">
      <c r="A164" s="5" t="s">
        <v>7</v>
      </c>
      <c r="B164" s="6" t="str">
        <f>"20260510417"</f>
        <v>20260510417</v>
      </c>
      <c r="C164" s="6" t="s">
        <v>155</v>
      </c>
      <c r="D164" s="7"/>
      <c r="E164" s="6"/>
      <c r="F164" s="6" t="s">
        <v>107</v>
      </c>
    </row>
    <row r="165" s="1" customFormat="1" ht="21" customHeight="1" spans="1:6">
      <c r="A165" s="5" t="s">
        <v>7</v>
      </c>
      <c r="B165" s="6" t="str">
        <f>"20260510420"</f>
        <v>20260510420</v>
      </c>
      <c r="C165" s="6" t="s">
        <v>156</v>
      </c>
      <c r="D165" s="7"/>
      <c r="E165" s="6"/>
      <c r="F165" s="6" t="s">
        <v>107</v>
      </c>
    </row>
    <row r="166" s="1" customFormat="1" ht="21" customHeight="1" spans="1:6">
      <c r="A166" s="5" t="s">
        <v>7</v>
      </c>
      <c r="B166" s="6" t="str">
        <f>"20260510422"</f>
        <v>20260510422</v>
      </c>
      <c r="C166" s="6" t="s">
        <v>157</v>
      </c>
      <c r="D166" s="7"/>
      <c r="E166" s="6"/>
      <c r="F166" s="6" t="s">
        <v>107</v>
      </c>
    </row>
    <row r="167" s="1" customFormat="1" ht="21" customHeight="1" spans="1:6">
      <c r="A167" s="5" t="s">
        <v>7</v>
      </c>
      <c r="B167" s="6" t="str">
        <f>"20260510423"</f>
        <v>20260510423</v>
      </c>
      <c r="C167" s="6" t="s">
        <v>158</v>
      </c>
      <c r="D167" s="7"/>
      <c r="E167" s="6"/>
      <c r="F167" s="6" t="s">
        <v>107</v>
      </c>
    </row>
    <row r="168" s="1" customFormat="1" ht="21" customHeight="1" spans="1:6">
      <c r="A168" s="5" t="s">
        <v>7</v>
      </c>
      <c r="B168" s="6" t="str">
        <f>"20260510424"</f>
        <v>20260510424</v>
      </c>
      <c r="C168" s="6" t="s">
        <v>33</v>
      </c>
      <c r="D168" s="7"/>
      <c r="E168" s="6"/>
      <c r="F168" s="6" t="s">
        <v>107</v>
      </c>
    </row>
    <row r="169" s="1" customFormat="1" ht="21" customHeight="1" spans="1:6">
      <c r="A169" s="5" t="s">
        <v>7</v>
      </c>
      <c r="B169" s="6" t="str">
        <f>"20260510425"</f>
        <v>20260510425</v>
      </c>
      <c r="C169" s="6" t="s">
        <v>159</v>
      </c>
      <c r="D169" s="7"/>
      <c r="E169" s="6"/>
      <c r="F169" s="6" t="s">
        <v>107</v>
      </c>
    </row>
    <row r="170" s="1" customFormat="1" ht="21" customHeight="1" spans="1:6">
      <c r="A170" s="5" t="s">
        <v>7</v>
      </c>
      <c r="B170" s="6" t="str">
        <f>"20260510426"</f>
        <v>20260510426</v>
      </c>
      <c r="C170" s="6" t="s">
        <v>160</v>
      </c>
      <c r="D170" s="7"/>
      <c r="E170" s="6"/>
      <c r="F170" s="6" t="s">
        <v>107</v>
      </c>
    </row>
    <row r="171" s="1" customFormat="1" ht="21" customHeight="1" spans="1:6">
      <c r="A171" s="5" t="s">
        <v>7</v>
      </c>
      <c r="B171" s="6" t="str">
        <f>"20260510428"</f>
        <v>20260510428</v>
      </c>
      <c r="C171" s="6" t="s">
        <v>161</v>
      </c>
      <c r="D171" s="7"/>
      <c r="E171" s="6"/>
      <c r="F171" s="6" t="s">
        <v>107</v>
      </c>
    </row>
    <row r="172" s="1" customFormat="1" ht="21" customHeight="1" spans="1:6">
      <c r="A172" s="5" t="s">
        <v>7</v>
      </c>
      <c r="B172" s="6" t="str">
        <f>"20260510429"</f>
        <v>20260510429</v>
      </c>
      <c r="C172" s="6" t="s">
        <v>162</v>
      </c>
      <c r="D172" s="7"/>
      <c r="E172" s="6"/>
      <c r="F172" s="6" t="s">
        <v>107</v>
      </c>
    </row>
    <row r="173" s="1" customFormat="1" ht="21" customHeight="1" spans="1:6">
      <c r="A173" s="5" t="s">
        <v>7</v>
      </c>
      <c r="B173" s="6" t="str">
        <f>"20260510430"</f>
        <v>20260510430</v>
      </c>
      <c r="C173" s="6" t="s">
        <v>163</v>
      </c>
      <c r="D173" s="7"/>
      <c r="E173" s="6"/>
      <c r="F173" s="6" t="s">
        <v>107</v>
      </c>
    </row>
    <row r="174" s="1" customFormat="1" ht="21" customHeight="1" spans="1:6">
      <c r="A174" s="5" t="s">
        <v>7</v>
      </c>
      <c r="B174" s="6" t="str">
        <f>"20260510431"</f>
        <v>20260510431</v>
      </c>
      <c r="C174" s="6" t="s">
        <v>164</v>
      </c>
      <c r="D174" s="7"/>
      <c r="E174" s="6"/>
      <c r="F174" s="6" t="s">
        <v>107</v>
      </c>
    </row>
    <row r="175" s="1" customFormat="1" ht="21" customHeight="1" spans="1:6">
      <c r="A175" s="5" t="s">
        <v>7</v>
      </c>
      <c r="B175" s="6" t="str">
        <f>"20260510501"</f>
        <v>20260510501</v>
      </c>
      <c r="C175" s="6" t="s">
        <v>165</v>
      </c>
      <c r="D175" s="7"/>
      <c r="E175" s="6"/>
      <c r="F175" s="6" t="s">
        <v>107</v>
      </c>
    </row>
    <row r="176" s="1" customFormat="1" ht="21" customHeight="1" spans="1:6">
      <c r="A176" s="5" t="s">
        <v>7</v>
      </c>
      <c r="B176" s="6" t="str">
        <f>"20260510504"</f>
        <v>20260510504</v>
      </c>
      <c r="C176" s="6" t="s">
        <v>166</v>
      </c>
      <c r="D176" s="7"/>
      <c r="E176" s="6"/>
      <c r="F176" s="6" t="s">
        <v>107</v>
      </c>
    </row>
    <row r="177" s="1" customFormat="1" ht="21" customHeight="1" spans="1:6">
      <c r="A177" s="5" t="s">
        <v>7</v>
      </c>
      <c r="B177" s="6" t="str">
        <f>"20260510509"</f>
        <v>20260510509</v>
      </c>
      <c r="C177" s="6" t="s">
        <v>167</v>
      </c>
      <c r="D177" s="7"/>
      <c r="E177" s="6"/>
      <c r="F177" s="6" t="s">
        <v>107</v>
      </c>
    </row>
    <row r="178" s="1" customFormat="1" ht="21" customHeight="1" spans="1:6">
      <c r="A178" s="5" t="s">
        <v>7</v>
      </c>
      <c r="B178" s="6" t="str">
        <f>"20260510511"</f>
        <v>20260510511</v>
      </c>
      <c r="C178" s="6" t="s">
        <v>168</v>
      </c>
      <c r="D178" s="7"/>
      <c r="E178" s="6"/>
      <c r="F178" s="6" t="s">
        <v>107</v>
      </c>
    </row>
    <row r="179" s="1" customFormat="1" ht="21" customHeight="1" spans="1:6">
      <c r="A179" s="5" t="s">
        <v>7</v>
      </c>
      <c r="B179" s="6" t="str">
        <f>"20260510512"</f>
        <v>20260510512</v>
      </c>
      <c r="C179" s="6" t="s">
        <v>169</v>
      </c>
      <c r="D179" s="7"/>
      <c r="E179" s="6"/>
      <c r="F179" s="6" t="s">
        <v>107</v>
      </c>
    </row>
    <row r="180" s="1" customFormat="1" ht="21" customHeight="1" spans="1:6">
      <c r="A180" s="5" t="s">
        <v>7</v>
      </c>
      <c r="B180" s="6" t="str">
        <f>"20260510513"</f>
        <v>20260510513</v>
      </c>
      <c r="C180" s="6" t="s">
        <v>170</v>
      </c>
      <c r="D180" s="7"/>
      <c r="E180" s="6"/>
      <c r="F180" s="6" t="s">
        <v>107</v>
      </c>
    </row>
    <row r="181" s="1" customFormat="1" ht="21" customHeight="1" spans="1:6">
      <c r="A181" s="5" t="s">
        <v>7</v>
      </c>
      <c r="B181" s="6" t="str">
        <f>"20260510514"</f>
        <v>20260510514</v>
      </c>
      <c r="C181" s="6" t="s">
        <v>171</v>
      </c>
      <c r="D181" s="7"/>
      <c r="E181" s="6"/>
      <c r="F181" s="6" t="s">
        <v>107</v>
      </c>
    </row>
    <row r="182" s="1" customFormat="1" ht="21" customHeight="1" spans="1:6">
      <c r="A182" s="5" t="s">
        <v>7</v>
      </c>
      <c r="B182" s="6" t="str">
        <f>"20260510515"</f>
        <v>20260510515</v>
      </c>
      <c r="C182" s="6" t="s">
        <v>51</v>
      </c>
      <c r="D182" s="7"/>
      <c r="E182" s="6"/>
      <c r="F182" s="6" t="s">
        <v>107</v>
      </c>
    </row>
    <row r="183" s="1" customFormat="1" ht="21" customHeight="1" spans="1:6">
      <c r="A183" s="5" t="s">
        <v>7</v>
      </c>
      <c r="B183" s="6" t="str">
        <f>"20260510517"</f>
        <v>20260510517</v>
      </c>
      <c r="C183" s="6" t="s">
        <v>172</v>
      </c>
      <c r="D183" s="7"/>
      <c r="E183" s="6"/>
      <c r="F183" s="6" t="s">
        <v>107</v>
      </c>
    </row>
    <row r="184" s="1" customFormat="1" ht="21" customHeight="1" spans="1:6">
      <c r="A184" s="5" t="s">
        <v>7</v>
      </c>
      <c r="B184" s="6" t="str">
        <f>"20260510518"</f>
        <v>20260510518</v>
      </c>
      <c r="C184" s="6" t="s">
        <v>173</v>
      </c>
      <c r="D184" s="7"/>
      <c r="E184" s="6"/>
      <c r="F184" s="6" t="s">
        <v>107</v>
      </c>
    </row>
    <row r="185" s="1" customFormat="1" ht="21" customHeight="1" spans="1:6">
      <c r="A185" s="5" t="s">
        <v>7</v>
      </c>
      <c r="B185" s="6" t="str">
        <f>"20260510520"</f>
        <v>20260510520</v>
      </c>
      <c r="C185" s="6" t="s">
        <v>91</v>
      </c>
      <c r="D185" s="7"/>
      <c r="E185" s="6"/>
      <c r="F185" s="6" t="s">
        <v>107</v>
      </c>
    </row>
    <row r="186" s="1" customFormat="1" ht="21" customHeight="1" spans="1:6">
      <c r="A186" s="5" t="s">
        <v>7</v>
      </c>
      <c r="B186" s="6" t="str">
        <f>"20260510521"</f>
        <v>20260510521</v>
      </c>
      <c r="C186" s="6" t="s">
        <v>174</v>
      </c>
      <c r="D186" s="7"/>
      <c r="E186" s="6"/>
      <c r="F186" s="6" t="s">
        <v>107</v>
      </c>
    </row>
    <row r="187" s="1" customFormat="1" ht="21" customHeight="1" spans="1:6">
      <c r="A187" s="5" t="s">
        <v>7</v>
      </c>
      <c r="B187" s="6" t="str">
        <f>"20260510523"</f>
        <v>20260510523</v>
      </c>
      <c r="C187" s="6" t="s">
        <v>175</v>
      </c>
      <c r="D187" s="7"/>
      <c r="E187" s="6"/>
      <c r="F187" s="6" t="s">
        <v>107</v>
      </c>
    </row>
    <row r="188" s="1" customFormat="1" ht="21" customHeight="1" spans="1:6">
      <c r="A188" s="5" t="s">
        <v>7</v>
      </c>
      <c r="B188" s="6" t="str">
        <f>"20260510526"</f>
        <v>20260510526</v>
      </c>
      <c r="C188" s="6" t="s">
        <v>91</v>
      </c>
      <c r="D188" s="7"/>
      <c r="E188" s="6"/>
      <c r="F188" s="6" t="s">
        <v>107</v>
      </c>
    </row>
    <row r="189" s="1" customFormat="1" ht="21" customHeight="1" spans="1:6">
      <c r="A189" s="5" t="s">
        <v>7</v>
      </c>
      <c r="B189" s="6" t="str">
        <f>"20260510527"</f>
        <v>20260510527</v>
      </c>
      <c r="C189" s="6" t="s">
        <v>176</v>
      </c>
      <c r="D189" s="7"/>
      <c r="E189" s="6"/>
      <c r="F189" s="6" t="s">
        <v>107</v>
      </c>
    </row>
    <row r="190" s="1" customFormat="1" ht="21" customHeight="1" spans="1:6">
      <c r="A190" s="5" t="s">
        <v>7</v>
      </c>
      <c r="B190" s="6" t="str">
        <f>"20260510529"</f>
        <v>20260510529</v>
      </c>
      <c r="C190" s="6" t="s">
        <v>177</v>
      </c>
      <c r="D190" s="7"/>
      <c r="E190" s="6"/>
      <c r="F190" s="6" t="s">
        <v>107</v>
      </c>
    </row>
    <row r="191" s="1" customFormat="1" ht="21" customHeight="1" spans="1:6">
      <c r="A191" s="5" t="s">
        <v>7</v>
      </c>
      <c r="B191" s="6" t="str">
        <f>"20260510531"</f>
        <v>20260510531</v>
      </c>
      <c r="C191" s="6" t="s">
        <v>178</v>
      </c>
      <c r="D191" s="7"/>
      <c r="E191" s="6"/>
      <c r="F191" s="6" t="s">
        <v>107</v>
      </c>
    </row>
    <row r="192" s="1" customFormat="1" ht="21" customHeight="1" spans="1:6">
      <c r="A192" s="5" t="s">
        <v>7</v>
      </c>
      <c r="B192" s="6" t="str">
        <f>"20260510532"</f>
        <v>20260510532</v>
      </c>
      <c r="C192" s="6" t="s">
        <v>65</v>
      </c>
      <c r="D192" s="7"/>
      <c r="E192" s="6"/>
      <c r="F192" s="6" t="s">
        <v>107</v>
      </c>
    </row>
    <row r="193" s="1" customFormat="1" ht="21" customHeight="1" spans="1:6">
      <c r="A193" s="5" t="s">
        <v>7</v>
      </c>
      <c r="B193" s="6" t="str">
        <f>"20260510602"</f>
        <v>20260510602</v>
      </c>
      <c r="C193" s="6" t="s">
        <v>179</v>
      </c>
      <c r="D193" s="7"/>
      <c r="E193" s="6"/>
      <c r="F193" s="6" t="s">
        <v>107</v>
      </c>
    </row>
    <row r="194" s="1" customFormat="1" ht="21" customHeight="1" spans="1:6">
      <c r="A194" s="5" t="s">
        <v>7</v>
      </c>
      <c r="B194" s="6" t="str">
        <f>"20260510603"</f>
        <v>20260510603</v>
      </c>
      <c r="C194" s="6" t="s">
        <v>180</v>
      </c>
      <c r="D194" s="7"/>
      <c r="E194" s="6"/>
      <c r="F194" s="6" t="s">
        <v>107</v>
      </c>
    </row>
    <row r="195" s="1" customFormat="1" ht="21" customHeight="1" spans="1:6">
      <c r="A195" s="5" t="s">
        <v>7</v>
      </c>
      <c r="B195" s="6" t="str">
        <f>"20260510606"</f>
        <v>20260510606</v>
      </c>
      <c r="C195" s="6" t="s">
        <v>181</v>
      </c>
      <c r="D195" s="7"/>
      <c r="E195" s="6"/>
      <c r="F195" s="6" t="s">
        <v>107</v>
      </c>
    </row>
    <row r="196" s="1" customFormat="1" ht="21" customHeight="1" spans="1:6">
      <c r="A196" s="5" t="s">
        <v>7</v>
      </c>
      <c r="B196" s="6" t="str">
        <f>"20260510608"</f>
        <v>20260510608</v>
      </c>
      <c r="C196" s="6" t="s">
        <v>51</v>
      </c>
      <c r="D196" s="7"/>
      <c r="E196" s="6"/>
      <c r="F196" s="6" t="s">
        <v>107</v>
      </c>
    </row>
    <row r="197" s="1" customFormat="1" ht="21" customHeight="1" spans="1:6">
      <c r="A197" s="5" t="s">
        <v>7</v>
      </c>
      <c r="B197" s="6" t="str">
        <f>"20260510609"</f>
        <v>20260510609</v>
      </c>
      <c r="C197" s="6" t="s">
        <v>182</v>
      </c>
      <c r="D197" s="7"/>
      <c r="E197" s="6"/>
      <c r="F197" s="6" t="s">
        <v>107</v>
      </c>
    </row>
    <row r="198" s="1" customFormat="1" ht="21" customHeight="1" spans="1:6">
      <c r="A198" s="5" t="s">
        <v>7</v>
      </c>
      <c r="B198" s="6" t="str">
        <f>"20260510610"</f>
        <v>20260510610</v>
      </c>
      <c r="C198" s="6" t="s">
        <v>183</v>
      </c>
      <c r="D198" s="7"/>
      <c r="E198" s="6"/>
      <c r="F198" s="6" t="s">
        <v>107</v>
      </c>
    </row>
    <row r="199" s="1" customFormat="1" ht="21" customHeight="1" spans="1:6">
      <c r="A199" s="5" t="s">
        <v>7</v>
      </c>
      <c r="B199" s="6" t="str">
        <f>"20260510614"</f>
        <v>20260510614</v>
      </c>
      <c r="C199" s="6" t="s">
        <v>45</v>
      </c>
      <c r="D199" s="7"/>
      <c r="E199" s="6"/>
      <c r="F199" s="6" t="s">
        <v>107</v>
      </c>
    </row>
    <row r="200" s="1" customFormat="1" ht="21" customHeight="1" spans="1:6">
      <c r="A200" s="5" t="s">
        <v>7</v>
      </c>
      <c r="B200" s="6" t="str">
        <f>"20260510616"</f>
        <v>20260510616</v>
      </c>
      <c r="C200" s="6" t="s">
        <v>184</v>
      </c>
      <c r="D200" s="7"/>
      <c r="E200" s="6"/>
      <c r="F200" s="6" t="s">
        <v>107</v>
      </c>
    </row>
    <row r="201" s="1" customFormat="1" ht="21" customHeight="1" spans="1:6">
      <c r="A201" s="5" t="s">
        <v>7</v>
      </c>
      <c r="B201" s="6" t="str">
        <f>"20260510618"</f>
        <v>20260510618</v>
      </c>
      <c r="C201" s="6" t="s">
        <v>185</v>
      </c>
      <c r="D201" s="7"/>
      <c r="E201" s="6"/>
      <c r="F201" s="6" t="s">
        <v>107</v>
      </c>
    </row>
    <row r="202" s="1" customFormat="1" ht="21" customHeight="1" spans="1:6">
      <c r="A202" s="5" t="s">
        <v>7</v>
      </c>
      <c r="B202" s="6" t="str">
        <f>"20260510619"</f>
        <v>20260510619</v>
      </c>
      <c r="C202" s="6" t="s">
        <v>186</v>
      </c>
      <c r="D202" s="7"/>
      <c r="E202" s="6"/>
      <c r="F202" s="6" t="s">
        <v>107</v>
      </c>
    </row>
    <row r="203" s="1" customFormat="1" ht="21" customHeight="1" spans="1:6">
      <c r="A203" s="5" t="s">
        <v>7</v>
      </c>
      <c r="B203" s="6" t="str">
        <f>"20260510621"</f>
        <v>20260510621</v>
      </c>
      <c r="C203" s="6" t="s">
        <v>32</v>
      </c>
      <c r="D203" s="7"/>
      <c r="E203" s="6"/>
      <c r="F203" s="6" t="s">
        <v>107</v>
      </c>
    </row>
    <row r="204" s="1" customFormat="1" ht="21" customHeight="1" spans="1:6">
      <c r="A204" s="5" t="s">
        <v>7</v>
      </c>
      <c r="B204" s="6" t="str">
        <f>"20260510623"</f>
        <v>20260510623</v>
      </c>
      <c r="C204" s="6" t="s">
        <v>187</v>
      </c>
      <c r="D204" s="7"/>
      <c r="E204" s="6"/>
      <c r="F204" s="6" t="s">
        <v>107</v>
      </c>
    </row>
    <row r="205" s="1" customFormat="1" ht="21" customHeight="1" spans="1:6">
      <c r="A205" s="5" t="s">
        <v>7</v>
      </c>
      <c r="B205" s="6" t="str">
        <f>"20260510624"</f>
        <v>20260510624</v>
      </c>
      <c r="C205" s="6" t="s">
        <v>188</v>
      </c>
      <c r="D205" s="7"/>
      <c r="E205" s="6"/>
      <c r="F205" s="6" t="s">
        <v>107</v>
      </c>
    </row>
    <row r="206" s="1" customFormat="1" ht="21" customHeight="1" spans="1:6">
      <c r="A206" s="5" t="s">
        <v>7</v>
      </c>
      <c r="B206" s="6" t="str">
        <f>"20260510626"</f>
        <v>20260510626</v>
      </c>
      <c r="C206" s="6" t="s">
        <v>189</v>
      </c>
      <c r="D206" s="7"/>
      <c r="E206" s="6"/>
      <c r="F206" s="6" t="s">
        <v>107</v>
      </c>
    </row>
    <row r="207" s="1" customFormat="1" ht="21" customHeight="1" spans="1:6">
      <c r="A207" s="5" t="s">
        <v>7</v>
      </c>
      <c r="B207" s="6" t="str">
        <f>"20260510704"</f>
        <v>20260510704</v>
      </c>
      <c r="C207" s="6" t="s">
        <v>190</v>
      </c>
      <c r="D207" s="7"/>
      <c r="E207" s="6"/>
      <c r="F207" s="6" t="s">
        <v>107</v>
      </c>
    </row>
    <row r="208" s="1" customFormat="1" ht="21" customHeight="1" spans="1:6">
      <c r="A208" s="5" t="s">
        <v>7</v>
      </c>
      <c r="B208" s="6" t="str">
        <f>"20260510705"</f>
        <v>20260510705</v>
      </c>
      <c r="C208" s="6" t="s">
        <v>191</v>
      </c>
      <c r="D208" s="7"/>
      <c r="E208" s="6"/>
      <c r="F208" s="6" t="s">
        <v>107</v>
      </c>
    </row>
    <row r="209" s="1" customFormat="1" ht="21" customHeight="1" spans="1:6">
      <c r="A209" s="5" t="s">
        <v>7</v>
      </c>
      <c r="B209" s="6" t="str">
        <f>"20260510706"</f>
        <v>20260510706</v>
      </c>
      <c r="C209" s="6" t="s">
        <v>192</v>
      </c>
      <c r="D209" s="7"/>
      <c r="E209" s="6"/>
      <c r="F209" s="6" t="s">
        <v>107</v>
      </c>
    </row>
    <row r="210" s="1" customFormat="1" ht="21" customHeight="1" spans="1:6">
      <c r="A210" s="5" t="s">
        <v>7</v>
      </c>
      <c r="B210" s="6" t="str">
        <f>"20260510708"</f>
        <v>20260510708</v>
      </c>
      <c r="C210" s="6" t="s">
        <v>193</v>
      </c>
      <c r="D210" s="7"/>
      <c r="E210" s="6"/>
      <c r="F210" s="6" t="s">
        <v>107</v>
      </c>
    </row>
    <row r="211" s="1" customFormat="1" ht="21" customHeight="1" spans="1:6">
      <c r="A211" s="5" t="s">
        <v>7</v>
      </c>
      <c r="B211" s="6" t="str">
        <f>"20260510710"</f>
        <v>20260510710</v>
      </c>
      <c r="C211" s="6" t="s">
        <v>194</v>
      </c>
      <c r="D211" s="7"/>
      <c r="E211" s="6"/>
      <c r="F211" s="6" t="s">
        <v>107</v>
      </c>
    </row>
    <row r="212" s="1" customFormat="1" ht="21" customHeight="1" spans="1:6">
      <c r="A212" s="5" t="s">
        <v>7</v>
      </c>
      <c r="B212" s="6" t="str">
        <f>"20260510713"</f>
        <v>20260510713</v>
      </c>
      <c r="C212" s="6" t="s">
        <v>195</v>
      </c>
      <c r="D212" s="7"/>
      <c r="E212" s="6"/>
      <c r="F212" s="6" t="s">
        <v>107</v>
      </c>
    </row>
    <row r="213" s="1" customFormat="1" ht="21" customHeight="1" spans="1:6">
      <c r="A213" s="5" t="s">
        <v>7</v>
      </c>
      <c r="B213" s="6" t="str">
        <f>"20260510716"</f>
        <v>20260510716</v>
      </c>
      <c r="C213" s="6" t="s">
        <v>196</v>
      </c>
      <c r="D213" s="7"/>
      <c r="E213" s="6"/>
      <c r="F213" s="6" t="s">
        <v>107</v>
      </c>
    </row>
    <row r="214" s="1" customFormat="1" ht="21" customHeight="1" spans="1:6">
      <c r="A214" s="5" t="s">
        <v>7</v>
      </c>
      <c r="B214" s="6" t="str">
        <f>"20260510719"</f>
        <v>20260510719</v>
      </c>
      <c r="C214" s="6" t="s">
        <v>197</v>
      </c>
      <c r="D214" s="7"/>
      <c r="E214" s="6"/>
      <c r="F214" s="6" t="s">
        <v>107</v>
      </c>
    </row>
    <row r="215" s="1" customFormat="1" ht="21" customHeight="1" spans="1:6">
      <c r="A215" s="5" t="s">
        <v>7</v>
      </c>
      <c r="B215" s="6" t="str">
        <f>"20260510720"</f>
        <v>20260510720</v>
      </c>
      <c r="C215" s="6" t="s">
        <v>198</v>
      </c>
      <c r="D215" s="7"/>
      <c r="E215" s="6"/>
      <c r="F215" s="6" t="s">
        <v>107</v>
      </c>
    </row>
    <row r="216" s="1" customFormat="1" ht="21" customHeight="1" spans="1:6">
      <c r="A216" s="5" t="s">
        <v>7</v>
      </c>
      <c r="B216" s="6" t="str">
        <f>"20260510721"</f>
        <v>20260510721</v>
      </c>
      <c r="C216" s="6" t="s">
        <v>199</v>
      </c>
      <c r="D216" s="7"/>
      <c r="E216" s="6"/>
      <c r="F216" s="6" t="s">
        <v>107</v>
      </c>
    </row>
    <row r="217" s="1" customFormat="1" ht="21" customHeight="1" spans="1:6">
      <c r="A217" s="5" t="s">
        <v>7</v>
      </c>
      <c r="B217" s="6" t="str">
        <f>"20260510723"</f>
        <v>20260510723</v>
      </c>
      <c r="C217" s="6" t="s">
        <v>200</v>
      </c>
      <c r="D217" s="7"/>
      <c r="E217" s="6"/>
      <c r="F217" s="6" t="s">
        <v>107</v>
      </c>
    </row>
    <row r="218" s="1" customFormat="1" ht="21" customHeight="1" spans="1:6">
      <c r="A218" s="5" t="s">
        <v>7</v>
      </c>
      <c r="B218" s="6" t="str">
        <f>"20260510724"</f>
        <v>20260510724</v>
      </c>
      <c r="C218" s="6" t="s">
        <v>201</v>
      </c>
      <c r="D218" s="7"/>
      <c r="E218" s="6"/>
      <c r="F218" s="6" t="s">
        <v>107</v>
      </c>
    </row>
    <row r="219" s="1" customFormat="1" ht="21" customHeight="1" spans="1:6">
      <c r="A219" s="5" t="s">
        <v>7</v>
      </c>
      <c r="B219" s="6" t="str">
        <f>"20260510727"</f>
        <v>20260510727</v>
      </c>
      <c r="C219" s="6" t="s">
        <v>202</v>
      </c>
      <c r="D219" s="7"/>
      <c r="E219" s="6"/>
      <c r="F219" s="6" t="s">
        <v>107</v>
      </c>
    </row>
    <row r="220" s="1" customFormat="1" ht="21" customHeight="1" spans="1:6">
      <c r="A220" s="5" t="s">
        <v>7</v>
      </c>
      <c r="B220" s="6" t="str">
        <f>"20260510728"</f>
        <v>20260510728</v>
      </c>
      <c r="C220" s="6" t="s">
        <v>203</v>
      </c>
      <c r="D220" s="7"/>
      <c r="E220" s="6"/>
      <c r="F220" s="6" t="s">
        <v>107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FZ</cp:lastModifiedBy>
  <dcterms:created xsi:type="dcterms:W3CDTF">2026-05-12T08:25:40Z</dcterms:created>
  <dcterms:modified xsi:type="dcterms:W3CDTF">2026-05-12T08:26:14Z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039B41DA0FC94626B451BA858080D4A3_11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