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Sheet1!$A$2:$G$57</definedName>
  </definedNames>
  <calcPr calcId="144525"/>
</workbook>
</file>

<file path=xl/sharedStrings.xml><?xml version="1.0" encoding="utf-8"?>
<sst xmlns="http://schemas.openxmlformats.org/spreadsheetml/2006/main" count="125" uniqueCount="13">
  <si>
    <t>合肥市庐阳区人民法院2026年公开招聘聘用制法官助理笔试成绩表</t>
  </si>
  <si>
    <t>序号</t>
  </si>
  <si>
    <t>招聘单位</t>
  </si>
  <si>
    <t>岗位代码</t>
  </si>
  <si>
    <t>岗位名称</t>
  </si>
  <si>
    <t>准考证号</t>
  </si>
  <si>
    <t>笔试成绩</t>
  </si>
  <si>
    <t>备注</t>
  </si>
  <si>
    <t>合肥市庐阳区人民法院</t>
  </si>
  <si>
    <t>01聘用制法官助理</t>
  </si>
  <si>
    <t>缺考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</si>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</sst>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selection activeCell="M6" sqref="M6"/>
    </sheetView>
  </sheetViews>
  <sheetFormatPr defaultColWidth="9" defaultRowHeight="25" customHeight="1" outlineLevelCol="6"/>
  <cols>
    <col min="1" max="1" width="9" style="1"/>
    <col min="2" max="2" width="22.375" style="2" customWidth="1"/>
    <col min="3" max="3" width="12.375" style="1" customWidth="1"/>
    <col min="4" max="4" width="20.375" style="1" customWidth="1"/>
    <col min="5" max="5" width="13" style="1" customWidth="1"/>
    <col min="6" max="6" width="11.625" style="3" customWidth="1"/>
    <col min="7" max="7" width="14.5" style="1" customWidth="1"/>
    <col min="8" max="16384" width="9" style="1"/>
  </cols>
  <sheetData>
    <row r="1" ht="38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8" t="str">
        <f t="shared" ref="C3:C14" si="0">"0201"</f>
        <v>0201</v>
      </c>
      <c r="D3" s="8" t="s">
        <v>9</v>
      </c>
      <c r="E3" s="8" t="str">
        <f>"202627101"</f>
        <v>202627101</v>
      </c>
      <c r="F3" s="9">
        <v>73.8</v>
      </c>
      <c r="G3" s="8"/>
    </row>
    <row r="4" customHeight="1" spans="1:7">
      <c r="A4" s="8">
        <v>2</v>
      </c>
      <c r="B4" s="8" t="s">
        <v>8</v>
      </c>
      <c r="C4" s="8" t="str">
        <f t="shared" si="0"/>
        <v>0201</v>
      </c>
      <c r="D4" s="8" t="s">
        <v>9</v>
      </c>
      <c r="E4" s="8" t="str">
        <f>"202627102"</f>
        <v>202627102</v>
      </c>
      <c r="F4" s="9">
        <v>75.5</v>
      </c>
      <c r="G4" s="8"/>
    </row>
    <row r="5" customHeight="1" spans="1:7">
      <c r="A5" s="8">
        <v>3</v>
      </c>
      <c r="B5" s="8" t="s">
        <v>8</v>
      </c>
      <c r="C5" s="8" t="str">
        <f t="shared" si="0"/>
        <v>0201</v>
      </c>
      <c r="D5" s="8" t="s">
        <v>9</v>
      </c>
      <c r="E5" s="8" t="str">
        <f>"202627103"</f>
        <v>202627103</v>
      </c>
      <c r="F5" s="9">
        <v>70</v>
      </c>
      <c r="G5" s="8"/>
    </row>
    <row r="6" customHeight="1" spans="1:7">
      <c r="A6" s="8">
        <v>4</v>
      </c>
      <c r="B6" s="8" t="s">
        <v>8</v>
      </c>
      <c r="C6" s="8" t="str">
        <f t="shared" si="0"/>
        <v>0201</v>
      </c>
      <c r="D6" s="8" t="s">
        <v>9</v>
      </c>
      <c r="E6" s="8" t="str">
        <f>"202627104"</f>
        <v>202627104</v>
      </c>
      <c r="F6" s="9">
        <v>72.9</v>
      </c>
      <c r="G6" s="8"/>
    </row>
    <row r="7" customHeight="1" spans="1:7">
      <c r="A7" s="8">
        <v>5</v>
      </c>
      <c r="B7" s="8" t="s">
        <v>8</v>
      </c>
      <c r="C7" s="8" t="str">
        <f t="shared" si="0"/>
        <v>0201</v>
      </c>
      <c r="D7" s="8" t="s">
        <v>9</v>
      </c>
      <c r="E7" s="8" t="str">
        <f>"202627105"</f>
        <v>202627105</v>
      </c>
      <c r="F7" s="9">
        <v>75</v>
      </c>
      <c r="G7" s="8"/>
    </row>
    <row r="8" customHeight="1" spans="1:7">
      <c r="A8" s="8">
        <v>6</v>
      </c>
      <c r="B8" s="8" t="s">
        <v>8</v>
      </c>
      <c r="C8" s="8" t="str">
        <f t="shared" si="0"/>
        <v>0201</v>
      </c>
      <c r="D8" s="8" t="s">
        <v>9</v>
      </c>
      <c r="E8" s="8" t="str">
        <f>"202627106"</f>
        <v>202627106</v>
      </c>
      <c r="F8" s="9">
        <v>78.6</v>
      </c>
      <c r="G8" s="8"/>
    </row>
    <row r="9" customHeight="1" spans="1:7">
      <c r="A9" s="8">
        <v>7</v>
      </c>
      <c r="B9" s="8" t="s">
        <v>8</v>
      </c>
      <c r="C9" s="8" t="str">
        <f t="shared" si="0"/>
        <v>0201</v>
      </c>
      <c r="D9" s="8" t="s">
        <v>9</v>
      </c>
      <c r="E9" s="8" t="str">
        <f>"202627107"</f>
        <v>202627107</v>
      </c>
      <c r="F9" s="9">
        <v>83.5</v>
      </c>
      <c r="G9" s="8"/>
    </row>
    <row r="10" customHeight="1" spans="1:7">
      <c r="A10" s="8">
        <v>8</v>
      </c>
      <c r="B10" s="8" t="s">
        <v>8</v>
      </c>
      <c r="C10" s="8" t="str">
        <f t="shared" si="0"/>
        <v>0201</v>
      </c>
      <c r="D10" s="8" t="s">
        <v>9</v>
      </c>
      <c r="E10" s="8" t="str">
        <f>"202627108"</f>
        <v>202627108</v>
      </c>
      <c r="F10" s="9">
        <v>73.6</v>
      </c>
      <c r="G10" s="8"/>
    </row>
    <row r="11" customHeight="1" spans="1:7">
      <c r="A11" s="8">
        <v>9</v>
      </c>
      <c r="B11" s="8" t="s">
        <v>8</v>
      </c>
      <c r="C11" s="8" t="str">
        <f t="shared" si="0"/>
        <v>0201</v>
      </c>
      <c r="D11" s="8" t="s">
        <v>9</v>
      </c>
      <c r="E11" s="8" t="str">
        <f>"202627109"</f>
        <v>202627109</v>
      </c>
      <c r="F11" s="9">
        <v>81.4</v>
      </c>
      <c r="G11" s="8"/>
    </row>
    <row r="12" customHeight="1" spans="1:7">
      <c r="A12" s="8">
        <v>10</v>
      </c>
      <c r="B12" s="8" t="s">
        <v>8</v>
      </c>
      <c r="C12" s="8" t="str">
        <f t="shared" si="0"/>
        <v>0201</v>
      </c>
      <c r="D12" s="8" t="s">
        <v>9</v>
      </c>
      <c r="E12" s="8" t="str">
        <f>"202627110"</f>
        <v>202627110</v>
      </c>
      <c r="F12" s="9">
        <v>81.7</v>
      </c>
      <c r="G12" s="8"/>
    </row>
    <row r="13" customHeight="1" spans="1:7">
      <c r="A13" s="8">
        <v>11</v>
      </c>
      <c r="B13" s="8" t="s">
        <v>8</v>
      </c>
      <c r="C13" s="8" t="str">
        <f t="shared" si="0"/>
        <v>0201</v>
      </c>
      <c r="D13" s="8" t="s">
        <v>9</v>
      </c>
      <c r="E13" s="8" t="str">
        <f>"202627111"</f>
        <v>202627111</v>
      </c>
      <c r="F13" s="9">
        <v>76.4</v>
      </c>
      <c r="G13" s="8"/>
    </row>
    <row r="14" customHeight="1" spans="1:7">
      <c r="A14" s="8">
        <v>12</v>
      </c>
      <c r="B14" s="8" t="s">
        <v>8</v>
      </c>
      <c r="C14" s="8" t="str">
        <f t="shared" si="0"/>
        <v>0201</v>
      </c>
      <c r="D14" s="8" t="s">
        <v>9</v>
      </c>
      <c r="E14" s="8" t="str">
        <f>"202627112"</f>
        <v>202627112</v>
      </c>
      <c r="F14" s="9">
        <v>0</v>
      </c>
      <c r="G14" s="8" t="s">
        <v>10</v>
      </c>
    </row>
    <row r="15" customHeight="1" spans="1:7">
      <c r="A15" s="8">
        <v>13</v>
      </c>
      <c r="B15" s="8" t="s">
        <v>8</v>
      </c>
      <c r="C15" s="8" t="str">
        <f t="shared" ref="C15:C45" si="1">"0202"</f>
        <v>0202</v>
      </c>
      <c r="D15" s="8" t="s">
        <v>11</v>
      </c>
      <c r="E15" s="8" t="str">
        <f>"202627113"</f>
        <v>202627113</v>
      </c>
      <c r="F15" s="9">
        <v>78.5</v>
      </c>
      <c r="G15" s="8"/>
    </row>
    <row r="16" customHeight="1" spans="1:7">
      <c r="A16" s="8">
        <v>14</v>
      </c>
      <c r="B16" s="8" t="s">
        <v>8</v>
      </c>
      <c r="C16" s="8" t="str">
        <f t="shared" si="1"/>
        <v>0202</v>
      </c>
      <c r="D16" s="8" t="s">
        <v>11</v>
      </c>
      <c r="E16" s="8" t="str">
        <f>"202627114"</f>
        <v>202627114</v>
      </c>
      <c r="F16" s="9">
        <v>76.6</v>
      </c>
      <c r="G16" s="8"/>
    </row>
    <row r="17" customHeight="1" spans="1:7">
      <c r="A17" s="8">
        <v>15</v>
      </c>
      <c r="B17" s="8" t="s">
        <v>8</v>
      </c>
      <c r="C17" s="8" t="str">
        <f t="shared" si="1"/>
        <v>0202</v>
      </c>
      <c r="D17" s="8" t="s">
        <v>11</v>
      </c>
      <c r="E17" s="8" t="str">
        <f>"202627115"</f>
        <v>202627115</v>
      </c>
      <c r="F17" s="9">
        <v>65.4</v>
      </c>
      <c r="G17" s="8"/>
    </row>
    <row r="18" customHeight="1" spans="1:7">
      <c r="A18" s="8">
        <v>16</v>
      </c>
      <c r="B18" s="8" t="s">
        <v>8</v>
      </c>
      <c r="C18" s="8" t="str">
        <f t="shared" si="1"/>
        <v>0202</v>
      </c>
      <c r="D18" s="8" t="s">
        <v>11</v>
      </c>
      <c r="E18" s="8" t="str">
        <f>"202627116"</f>
        <v>202627116</v>
      </c>
      <c r="F18" s="9">
        <v>75.3</v>
      </c>
      <c r="G18" s="8"/>
    </row>
    <row r="19" customHeight="1" spans="1:7">
      <c r="A19" s="8">
        <v>17</v>
      </c>
      <c r="B19" s="8" t="s">
        <v>8</v>
      </c>
      <c r="C19" s="8" t="str">
        <f t="shared" si="1"/>
        <v>0202</v>
      </c>
      <c r="D19" s="8" t="s">
        <v>11</v>
      </c>
      <c r="E19" s="8" t="str">
        <f>"202627117"</f>
        <v>202627117</v>
      </c>
      <c r="F19" s="9">
        <v>66.2</v>
      </c>
      <c r="G19" s="8"/>
    </row>
    <row r="20" customHeight="1" spans="1:7">
      <c r="A20" s="8">
        <v>18</v>
      </c>
      <c r="B20" s="8" t="s">
        <v>8</v>
      </c>
      <c r="C20" s="8" t="str">
        <f t="shared" si="1"/>
        <v>0202</v>
      </c>
      <c r="D20" s="8" t="s">
        <v>11</v>
      </c>
      <c r="E20" s="8" t="str">
        <f>"202627118"</f>
        <v>202627118</v>
      </c>
      <c r="F20" s="9">
        <v>74.7</v>
      </c>
      <c r="G20" s="8"/>
    </row>
    <row r="21" customHeight="1" spans="1:7">
      <c r="A21" s="8">
        <v>19</v>
      </c>
      <c r="B21" s="8" t="s">
        <v>8</v>
      </c>
      <c r="C21" s="8" t="str">
        <f t="shared" si="1"/>
        <v>0202</v>
      </c>
      <c r="D21" s="8" t="s">
        <v>11</v>
      </c>
      <c r="E21" s="8" t="str">
        <f>"202627119"</f>
        <v>202627119</v>
      </c>
      <c r="F21" s="9">
        <v>78.5</v>
      </c>
      <c r="G21" s="8"/>
    </row>
    <row r="22" customHeight="1" spans="1:7">
      <c r="A22" s="8">
        <v>20</v>
      </c>
      <c r="B22" s="8" t="s">
        <v>8</v>
      </c>
      <c r="C22" s="8" t="str">
        <f t="shared" si="1"/>
        <v>0202</v>
      </c>
      <c r="D22" s="8" t="s">
        <v>11</v>
      </c>
      <c r="E22" s="8" t="str">
        <f>"202627120"</f>
        <v>202627120</v>
      </c>
      <c r="F22" s="9">
        <v>72.1</v>
      </c>
      <c r="G22" s="8"/>
    </row>
    <row r="23" customHeight="1" spans="1:7">
      <c r="A23" s="8">
        <v>21</v>
      </c>
      <c r="B23" s="8" t="s">
        <v>8</v>
      </c>
      <c r="C23" s="8" t="str">
        <f t="shared" si="1"/>
        <v>0202</v>
      </c>
      <c r="D23" s="8" t="s">
        <v>11</v>
      </c>
      <c r="E23" s="8" t="str">
        <f>"202627121"</f>
        <v>202627121</v>
      </c>
      <c r="F23" s="9">
        <v>70</v>
      </c>
      <c r="G23" s="8"/>
    </row>
    <row r="24" customHeight="1" spans="1:7">
      <c r="A24" s="8">
        <v>22</v>
      </c>
      <c r="B24" s="8" t="s">
        <v>8</v>
      </c>
      <c r="C24" s="8" t="str">
        <f t="shared" si="1"/>
        <v>0202</v>
      </c>
      <c r="D24" s="8" t="s">
        <v>11</v>
      </c>
      <c r="E24" s="8" t="str">
        <f>"202627122"</f>
        <v>202627122</v>
      </c>
      <c r="F24" s="9">
        <v>77.5</v>
      </c>
      <c r="G24" s="8"/>
    </row>
    <row r="25" customHeight="1" spans="1:7">
      <c r="A25" s="8">
        <v>23</v>
      </c>
      <c r="B25" s="8" t="s">
        <v>8</v>
      </c>
      <c r="C25" s="8" t="str">
        <f t="shared" si="1"/>
        <v>0202</v>
      </c>
      <c r="D25" s="8" t="s">
        <v>11</v>
      </c>
      <c r="E25" s="8" t="str">
        <f>"202627123"</f>
        <v>202627123</v>
      </c>
      <c r="F25" s="9">
        <v>72.5</v>
      </c>
      <c r="G25" s="8"/>
    </row>
    <row r="26" customHeight="1" spans="1:7">
      <c r="A26" s="8">
        <v>24</v>
      </c>
      <c r="B26" s="8" t="s">
        <v>8</v>
      </c>
      <c r="C26" s="8" t="str">
        <f t="shared" si="1"/>
        <v>0202</v>
      </c>
      <c r="D26" s="8" t="s">
        <v>11</v>
      </c>
      <c r="E26" s="8" t="str">
        <f>"202627124"</f>
        <v>202627124</v>
      </c>
      <c r="F26" s="9">
        <v>0</v>
      </c>
      <c r="G26" s="8" t="s">
        <v>10</v>
      </c>
    </row>
    <row r="27" customHeight="1" spans="1:7">
      <c r="A27" s="8">
        <v>25</v>
      </c>
      <c r="B27" s="8" t="s">
        <v>8</v>
      </c>
      <c r="C27" s="8" t="str">
        <f t="shared" si="1"/>
        <v>0202</v>
      </c>
      <c r="D27" s="8" t="s">
        <v>11</v>
      </c>
      <c r="E27" s="8" t="str">
        <f>"202627125"</f>
        <v>202627125</v>
      </c>
      <c r="F27" s="9">
        <v>72.1</v>
      </c>
      <c r="G27" s="8"/>
    </row>
    <row r="28" customHeight="1" spans="1:7">
      <c r="A28" s="8">
        <v>26</v>
      </c>
      <c r="B28" s="8" t="s">
        <v>8</v>
      </c>
      <c r="C28" s="8" t="str">
        <f t="shared" si="1"/>
        <v>0202</v>
      </c>
      <c r="D28" s="8" t="s">
        <v>11</v>
      </c>
      <c r="E28" s="8" t="str">
        <f>"202627126"</f>
        <v>202627126</v>
      </c>
      <c r="F28" s="9">
        <v>66.9</v>
      </c>
      <c r="G28" s="8"/>
    </row>
    <row r="29" customHeight="1" spans="1:7">
      <c r="A29" s="8">
        <v>27</v>
      </c>
      <c r="B29" s="8" t="s">
        <v>8</v>
      </c>
      <c r="C29" s="8" t="str">
        <f t="shared" si="1"/>
        <v>0202</v>
      </c>
      <c r="D29" s="8" t="s">
        <v>11</v>
      </c>
      <c r="E29" s="8" t="str">
        <f>"202627127"</f>
        <v>202627127</v>
      </c>
      <c r="F29" s="9">
        <v>69.8</v>
      </c>
      <c r="G29" s="8"/>
    </row>
    <row r="30" customHeight="1" spans="1:7">
      <c r="A30" s="8">
        <v>28</v>
      </c>
      <c r="B30" s="8" t="s">
        <v>8</v>
      </c>
      <c r="C30" s="8" t="str">
        <f t="shared" si="1"/>
        <v>0202</v>
      </c>
      <c r="D30" s="8" t="s">
        <v>11</v>
      </c>
      <c r="E30" s="8" t="str">
        <f>"202627128"</f>
        <v>202627128</v>
      </c>
      <c r="F30" s="9">
        <v>72.9</v>
      </c>
      <c r="G30" s="8"/>
    </row>
    <row r="31" customHeight="1" spans="1:7">
      <c r="A31" s="8">
        <v>29</v>
      </c>
      <c r="B31" s="8" t="s">
        <v>8</v>
      </c>
      <c r="C31" s="8" t="str">
        <f t="shared" si="1"/>
        <v>0202</v>
      </c>
      <c r="D31" s="8" t="s">
        <v>11</v>
      </c>
      <c r="E31" s="8" t="str">
        <f>"202627129"</f>
        <v>202627129</v>
      </c>
      <c r="F31" s="9">
        <v>71.9</v>
      </c>
      <c r="G31" s="8"/>
    </row>
    <row r="32" customHeight="1" spans="1:7">
      <c r="A32" s="8">
        <v>30</v>
      </c>
      <c r="B32" s="8" t="s">
        <v>8</v>
      </c>
      <c r="C32" s="8" t="str">
        <f t="shared" si="1"/>
        <v>0202</v>
      </c>
      <c r="D32" s="8" t="s">
        <v>11</v>
      </c>
      <c r="E32" s="8" t="str">
        <f>"202627130"</f>
        <v>202627130</v>
      </c>
      <c r="F32" s="9">
        <v>78.4</v>
      </c>
      <c r="G32" s="8"/>
    </row>
    <row r="33" customHeight="1" spans="1:7">
      <c r="A33" s="8">
        <v>31</v>
      </c>
      <c r="B33" s="8" t="s">
        <v>8</v>
      </c>
      <c r="C33" s="8" t="str">
        <f t="shared" si="1"/>
        <v>0202</v>
      </c>
      <c r="D33" s="8" t="s">
        <v>11</v>
      </c>
      <c r="E33" s="8" t="str">
        <f>"202627201"</f>
        <v>202627201</v>
      </c>
      <c r="F33" s="9">
        <v>76.6</v>
      </c>
      <c r="G33" s="8"/>
    </row>
    <row r="34" customHeight="1" spans="1:7">
      <c r="A34" s="8">
        <v>32</v>
      </c>
      <c r="B34" s="8" t="s">
        <v>8</v>
      </c>
      <c r="C34" s="8" t="str">
        <f t="shared" si="1"/>
        <v>0202</v>
      </c>
      <c r="D34" s="8" t="s">
        <v>11</v>
      </c>
      <c r="E34" s="8" t="str">
        <f>"202627202"</f>
        <v>202627202</v>
      </c>
      <c r="F34" s="9">
        <v>77.5</v>
      </c>
      <c r="G34" s="8"/>
    </row>
    <row r="35" customHeight="1" spans="1:7">
      <c r="A35" s="8">
        <v>33</v>
      </c>
      <c r="B35" s="8" t="s">
        <v>8</v>
      </c>
      <c r="C35" s="8" t="str">
        <f t="shared" si="1"/>
        <v>0202</v>
      </c>
      <c r="D35" s="8" t="s">
        <v>11</v>
      </c>
      <c r="E35" s="8" t="str">
        <f>"202627203"</f>
        <v>202627203</v>
      </c>
      <c r="F35" s="9">
        <v>72.6</v>
      </c>
      <c r="G35" s="8"/>
    </row>
    <row r="36" customHeight="1" spans="1:7">
      <c r="A36" s="8">
        <v>34</v>
      </c>
      <c r="B36" s="8" t="s">
        <v>8</v>
      </c>
      <c r="C36" s="8" t="str">
        <f t="shared" si="1"/>
        <v>0202</v>
      </c>
      <c r="D36" s="8" t="s">
        <v>11</v>
      </c>
      <c r="E36" s="8" t="str">
        <f>"202627204"</f>
        <v>202627204</v>
      </c>
      <c r="F36" s="9">
        <v>77.5</v>
      </c>
      <c r="G36" s="8"/>
    </row>
    <row r="37" customHeight="1" spans="1:7">
      <c r="A37" s="8">
        <v>35</v>
      </c>
      <c r="B37" s="8" t="s">
        <v>8</v>
      </c>
      <c r="C37" s="8" t="str">
        <f t="shared" si="1"/>
        <v>0202</v>
      </c>
      <c r="D37" s="8" t="s">
        <v>11</v>
      </c>
      <c r="E37" s="8" t="str">
        <f>"202627205"</f>
        <v>202627205</v>
      </c>
      <c r="F37" s="9">
        <v>70.7</v>
      </c>
      <c r="G37" s="8"/>
    </row>
    <row r="38" customHeight="1" spans="1:7">
      <c r="A38" s="8">
        <v>36</v>
      </c>
      <c r="B38" s="8" t="s">
        <v>8</v>
      </c>
      <c r="C38" s="8" t="str">
        <f t="shared" si="1"/>
        <v>0202</v>
      </c>
      <c r="D38" s="8" t="s">
        <v>11</v>
      </c>
      <c r="E38" s="8" t="str">
        <f>"202627206"</f>
        <v>202627206</v>
      </c>
      <c r="F38" s="9">
        <v>0</v>
      </c>
      <c r="G38" s="8" t="s">
        <v>10</v>
      </c>
    </row>
    <row r="39" customHeight="1" spans="1:7">
      <c r="A39" s="8">
        <v>37</v>
      </c>
      <c r="B39" s="8" t="s">
        <v>8</v>
      </c>
      <c r="C39" s="8" t="str">
        <f t="shared" si="1"/>
        <v>0202</v>
      </c>
      <c r="D39" s="8" t="s">
        <v>11</v>
      </c>
      <c r="E39" s="8" t="str">
        <f>"202627207"</f>
        <v>202627207</v>
      </c>
      <c r="F39" s="9">
        <v>0</v>
      </c>
      <c r="G39" s="8" t="s">
        <v>10</v>
      </c>
    </row>
    <row r="40" customHeight="1" spans="1:7">
      <c r="A40" s="8">
        <v>38</v>
      </c>
      <c r="B40" s="8" t="s">
        <v>8</v>
      </c>
      <c r="C40" s="8" t="str">
        <f t="shared" si="1"/>
        <v>0202</v>
      </c>
      <c r="D40" s="8" t="s">
        <v>11</v>
      </c>
      <c r="E40" s="8" t="str">
        <f>"202627208"</f>
        <v>202627208</v>
      </c>
      <c r="F40" s="9">
        <v>69.3</v>
      </c>
      <c r="G40" s="8"/>
    </row>
    <row r="41" customHeight="1" spans="1:7">
      <c r="A41" s="8">
        <v>39</v>
      </c>
      <c r="B41" s="8" t="s">
        <v>8</v>
      </c>
      <c r="C41" s="8" t="str">
        <f t="shared" si="1"/>
        <v>0202</v>
      </c>
      <c r="D41" s="8" t="s">
        <v>11</v>
      </c>
      <c r="E41" s="8" t="str">
        <f>"202627209"</f>
        <v>202627209</v>
      </c>
      <c r="F41" s="9">
        <v>58.5</v>
      </c>
      <c r="G41" s="8"/>
    </row>
    <row r="42" customHeight="1" spans="1:7">
      <c r="A42" s="8">
        <v>40</v>
      </c>
      <c r="B42" s="8" t="s">
        <v>8</v>
      </c>
      <c r="C42" s="8" t="str">
        <f t="shared" si="1"/>
        <v>0202</v>
      </c>
      <c r="D42" s="8" t="s">
        <v>11</v>
      </c>
      <c r="E42" s="8" t="str">
        <f>"202627210"</f>
        <v>202627210</v>
      </c>
      <c r="F42" s="9">
        <v>63.3</v>
      </c>
      <c r="G42" s="8"/>
    </row>
    <row r="43" customHeight="1" spans="1:7">
      <c r="A43" s="8">
        <v>41</v>
      </c>
      <c r="B43" s="8" t="s">
        <v>8</v>
      </c>
      <c r="C43" s="8" t="str">
        <f t="shared" si="1"/>
        <v>0202</v>
      </c>
      <c r="D43" s="8" t="s">
        <v>11</v>
      </c>
      <c r="E43" s="8" t="str">
        <f>"202627211"</f>
        <v>202627211</v>
      </c>
      <c r="F43" s="9">
        <v>74.6</v>
      </c>
      <c r="G43" s="8"/>
    </row>
    <row r="44" customHeight="1" spans="1:7">
      <c r="A44" s="8">
        <v>42</v>
      </c>
      <c r="B44" s="8" t="s">
        <v>8</v>
      </c>
      <c r="C44" s="8" t="str">
        <f t="shared" si="1"/>
        <v>0202</v>
      </c>
      <c r="D44" s="8" t="s">
        <v>11</v>
      </c>
      <c r="E44" s="8" t="str">
        <f>"202627212"</f>
        <v>202627212</v>
      </c>
      <c r="F44" s="9">
        <v>0</v>
      </c>
      <c r="G44" s="8" t="s">
        <v>10</v>
      </c>
    </row>
    <row r="45" customHeight="1" spans="1:7">
      <c r="A45" s="8">
        <v>43</v>
      </c>
      <c r="B45" s="8" t="s">
        <v>8</v>
      </c>
      <c r="C45" s="8" t="str">
        <f t="shared" si="1"/>
        <v>0202</v>
      </c>
      <c r="D45" s="8" t="s">
        <v>11</v>
      </c>
      <c r="E45" s="8" t="str">
        <f>"202627213"</f>
        <v>202627213</v>
      </c>
      <c r="F45" s="9">
        <v>0</v>
      </c>
      <c r="G45" s="8" t="s">
        <v>10</v>
      </c>
    </row>
    <row r="46" customHeight="1" spans="1:7">
      <c r="A46" s="8">
        <v>44</v>
      </c>
      <c r="B46" s="8" t="s">
        <v>8</v>
      </c>
      <c r="C46" s="8" t="str">
        <f t="shared" ref="C46:C57" si="2">"0203"</f>
        <v>0203</v>
      </c>
      <c r="D46" s="8" t="s">
        <v>12</v>
      </c>
      <c r="E46" s="8" t="str">
        <f>"202627214"</f>
        <v>202627214</v>
      </c>
      <c r="F46" s="9">
        <v>73.8</v>
      </c>
      <c r="G46" s="8"/>
    </row>
    <row r="47" customHeight="1" spans="1:7">
      <c r="A47" s="8">
        <v>45</v>
      </c>
      <c r="B47" s="8" t="s">
        <v>8</v>
      </c>
      <c r="C47" s="8" t="str">
        <f t="shared" si="2"/>
        <v>0203</v>
      </c>
      <c r="D47" s="8" t="s">
        <v>12</v>
      </c>
      <c r="E47" s="8" t="str">
        <f>"202627215"</f>
        <v>202627215</v>
      </c>
      <c r="F47" s="9">
        <v>68</v>
      </c>
      <c r="G47" s="8"/>
    </row>
    <row r="48" customHeight="1" spans="1:7">
      <c r="A48" s="8">
        <v>46</v>
      </c>
      <c r="B48" s="8" t="s">
        <v>8</v>
      </c>
      <c r="C48" s="8" t="str">
        <f t="shared" si="2"/>
        <v>0203</v>
      </c>
      <c r="D48" s="8" t="s">
        <v>12</v>
      </c>
      <c r="E48" s="8" t="str">
        <f>"202627216"</f>
        <v>202627216</v>
      </c>
      <c r="F48" s="9">
        <v>70.8</v>
      </c>
      <c r="G48" s="8"/>
    </row>
    <row r="49" customHeight="1" spans="1:7">
      <c r="A49" s="8">
        <v>47</v>
      </c>
      <c r="B49" s="8" t="s">
        <v>8</v>
      </c>
      <c r="C49" s="8" t="str">
        <f t="shared" si="2"/>
        <v>0203</v>
      </c>
      <c r="D49" s="8" t="s">
        <v>12</v>
      </c>
      <c r="E49" s="8" t="str">
        <f>"202627217"</f>
        <v>202627217</v>
      </c>
      <c r="F49" s="9">
        <v>75.7</v>
      </c>
      <c r="G49" s="8"/>
    </row>
    <row r="50" customHeight="1" spans="1:7">
      <c r="A50" s="8">
        <v>48</v>
      </c>
      <c r="B50" s="8" t="s">
        <v>8</v>
      </c>
      <c r="C50" s="8" t="str">
        <f t="shared" si="2"/>
        <v>0203</v>
      </c>
      <c r="D50" s="8" t="s">
        <v>12</v>
      </c>
      <c r="E50" s="8" t="str">
        <f>"202627218"</f>
        <v>202627218</v>
      </c>
      <c r="F50" s="9">
        <v>71.9</v>
      </c>
      <c r="G50" s="8"/>
    </row>
    <row r="51" customHeight="1" spans="1:7">
      <c r="A51" s="8">
        <v>49</v>
      </c>
      <c r="B51" s="8" t="s">
        <v>8</v>
      </c>
      <c r="C51" s="8" t="str">
        <f t="shared" si="2"/>
        <v>0203</v>
      </c>
      <c r="D51" s="8" t="s">
        <v>12</v>
      </c>
      <c r="E51" s="8" t="str">
        <f>"202627219"</f>
        <v>202627219</v>
      </c>
      <c r="F51" s="9">
        <v>79.9</v>
      </c>
      <c r="G51" s="8"/>
    </row>
    <row r="52" customHeight="1" spans="1:7">
      <c r="A52" s="8">
        <v>50</v>
      </c>
      <c r="B52" s="8" t="s">
        <v>8</v>
      </c>
      <c r="C52" s="8" t="str">
        <f t="shared" si="2"/>
        <v>0203</v>
      </c>
      <c r="D52" s="8" t="s">
        <v>12</v>
      </c>
      <c r="E52" s="8" t="str">
        <f>"202627220"</f>
        <v>202627220</v>
      </c>
      <c r="F52" s="9">
        <v>79.1</v>
      </c>
      <c r="G52" s="8"/>
    </row>
    <row r="53" customHeight="1" spans="1:7">
      <c r="A53" s="8">
        <v>51</v>
      </c>
      <c r="B53" s="8" t="s">
        <v>8</v>
      </c>
      <c r="C53" s="8" t="str">
        <f t="shared" si="2"/>
        <v>0203</v>
      </c>
      <c r="D53" s="8" t="s">
        <v>12</v>
      </c>
      <c r="E53" s="8" t="str">
        <f>"202627221"</f>
        <v>202627221</v>
      </c>
      <c r="F53" s="9">
        <v>78.6</v>
      </c>
      <c r="G53" s="8"/>
    </row>
    <row r="54" customHeight="1" spans="1:7">
      <c r="A54" s="8">
        <v>52</v>
      </c>
      <c r="B54" s="8" t="s">
        <v>8</v>
      </c>
      <c r="C54" s="8" t="str">
        <f t="shared" si="2"/>
        <v>0203</v>
      </c>
      <c r="D54" s="8" t="s">
        <v>12</v>
      </c>
      <c r="E54" s="8" t="str">
        <f>"202627222"</f>
        <v>202627222</v>
      </c>
      <c r="F54" s="9">
        <v>77.5</v>
      </c>
      <c r="G54" s="8"/>
    </row>
    <row r="55" customHeight="1" spans="1:7">
      <c r="A55" s="8">
        <v>53</v>
      </c>
      <c r="B55" s="8" t="s">
        <v>8</v>
      </c>
      <c r="C55" s="8" t="str">
        <f t="shared" si="2"/>
        <v>0203</v>
      </c>
      <c r="D55" s="8" t="s">
        <v>12</v>
      </c>
      <c r="E55" s="8" t="str">
        <f>"202627223"</f>
        <v>202627223</v>
      </c>
      <c r="F55" s="9">
        <v>71.8</v>
      </c>
      <c r="G55" s="8"/>
    </row>
    <row r="56" customHeight="1" spans="1:7">
      <c r="A56" s="8">
        <v>54</v>
      </c>
      <c r="B56" s="8" t="s">
        <v>8</v>
      </c>
      <c r="C56" s="8" t="str">
        <f t="shared" si="2"/>
        <v>0203</v>
      </c>
      <c r="D56" s="8" t="s">
        <v>12</v>
      </c>
      <c r="E56" s="8" t="str">
        <f>"202627224"</f>
        <v>202627224</v>
      </c>
      <c r="F56" s="9">
        <v>71.7</v>
      </c>
      <c r="G56" s="8"/>
    </row>
    <row r="57" customHeight="1" spans="1:7">
      <c r="A57" s="8">
        <v>55</v>
      </c>
      <c r="B57" s="8" t="s">
        <v>8</v>
      </c>
      <c r="C57" s="8" t="str">
        <f t="shared" si="2"/>
        <v>0203</v>
      </c>
      <c r="D57" s="8" t="s">
        <v>12</v>
      </c>
      <c r="E57" s="8" t="str">
        <f>"202627225"</f>
        <v>202627225</v>
      </c>
      <c r="F57" s="9">
        <v>0</v>
      </c>
      <c r="G57" s="8" t="s">
        <v>10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2026-07-28T10:33:15Z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5E8F90BBCCE84D7BB72EE78836C55736_13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